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122" windowWidth="15174" windowHeight="8069" activeTab="1"/>
  </bookViews>
  <sheets>
    <sheet name="CONFIG" sheetId="1" r:id="rId1"/>
    <sheet name="DIARIO" sheetId="2" r:id="rId2"/>
    <sheet name="BALANCE" sheetId="3" r:id="rId3"/>
    <sheet name="BODEGA" sheetId="4" r:id="rId4"/>
    <sheet name="CxCyP" sheetId="5" r:id="rId5"/>
  </sheets>
  <definedNames>
    <definedName name="_xlnm._FilterDatabase" localSheetId="1" hidden="1">DIARIO!$D$1:$I$338</definedName>
  </definedNames>
  <calcPr calcId="144525"/>
</workbook>
</file>

<file path=xl/calcChain.xml><?xml version="1.0" encoding="utf-8"?>
<calcChain xmlns="http://schemas.openxmlformats.org/spreadsheetml/2006/main">
  <c r="F33" i="2" l="1"/>
  <c r="I5" i="4" l="1"/>
  <c r="A4" i="5"/>
  <c r="G17" i="2"/>
  <c r="G18" i="2"/>
  <c r="G19" i="2"/>
  <c r="G20" i="2"/>
  <c r="G21" i="2"/>
  <c r="G22" i="2"/>
  <c r="G16" i="2"/>
  <c r="F19" i="2" l="1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2" i="2"/>
  <c r="H31" i="3"/>
  <c r="H32" i="3"/>
  <c r="H33" i="3"/>
  <c r="H34" i="3"/>
  <c r="H35" i="3"/>
  <c r="H36" i="3"/>
  <c r="H37" i="3"/>
  <c r="H38" i="3"/>
  <c r="H30" i="3"/>
  <c r="G31" i="3"/>
  <c r="G32" i="3"/>
  <c r="G33" i="3"/>
  <c r="G34" i="3"/>
  <c r="G35" i="3"/>
  <c r="G36" i="3"/>
  <c r="G37" i="3"/>
  <c r="G38" i="3"/>
  <c r="G30" i="3"/>
  <c r="H24" i="3"/>
  <c r="H25" i="3"/>
  <c r="H26" i="3"/>
  <c r="H27" i="3"/>
  <c r="H28" i="3"/>
  <c r="H29" i="3"/>
  <c r="H4" i="3"/>
  <c r="H5" i="3"/>
  <c r="H6" i="3"/>
  <c r="H7" i="3"/>
  <c r="H8" i="3"/>
  <c r="H9" i="3"/>
  <c r="H10" i="3"/>
  <c r="H11" i="3"/>
  <c r="H12" i="3"/>
  <c r="H13" i="3"/>
  <c r="H14" i="3"/>
  <c r="H15" i="3"/>
  <c r="H3" i="3"/>
  <c r="I3" i="3"/>
  <c r="J3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I25" i="3"/>
  <c r="J26" i="3"/>
  <c r="J27" i="3"/>
  <c r="J28" i="3"/>
  <c r="J29" i="3"/>
  <c r="J30" i="3"/>
  <c r="I31" i="3"/>
  <c r="J31" i="3"/>
  <c r="E25" i="3"/>
  <c r="F26" i="3"/>
  <c r="F27" i="3"/>
  <c r="F28" i="3"/>
  <c r="F29" i="3"/>
  <c r="F30" i="3"/>
  <c r="C38" i="3"/>
  <c r="D38" i="3"/>
  <c r="C30" i="3"/>
  <c r="I30" i="3" s="1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E31" i="3"/>
  <c r="F31" i="3"/>
  <c r="E32" i="3"/>
  <c r="F32" i="3"/>
  <c r="I32" i="3"/>
  <c r="J32" i="3"/>
  <c r="E33" i="3"/>
  <c r="F33" i="3"/>
  <c r="I33" i="3"/>
  <c r="J33" i="3"/>
  <c r="E34" i="3"/>
  <c r="F34" i="3"/>
  <c r="I34" i="3"/>
  <c r="J34" i="3"/>
  <c r="E35" i="3"/>
  <c r="F35" i="3"/>
  <c r="I35" i="3"/>
  <c r="J35" i="3"/>
  <c r="E36" i="3"/>
  <c r="F36" i="3"/>
  <c r="I36" i="3"/>
  <c r="J36" i="3"/>
  <c r="E37" i="3"/>
  <c r="F37" i="3"/>
  <c r="I37" i="3"/>
  <c r="J37" i="3"/>
  <c r="E38" i="3"/>
  <c r="F38" i="3"/>
  <c r="I38" i="3"/>
  <c r="J38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E15" i="3" s="1"/>
  <c r="B14" i="3"/>
  <c r="B13" i="3"/>
  <c r="B12" i="3"/>
  <c r="B11" i="3"/>
  <c r="B10" i="3"/>
  <c r="B9" i="3"/>
  <c r="B8" i="3"/>
  <c r="B7" i="3"/>
  <c r="B6" i="3"/>
  <c r="B5" i="3"/>
  <c r="B4" i="3"/>
  <c r="B3" i="3"/>
  <c r="A4" i="3"/>
  <c r="A5" i="3"/>
  <c r="A6" i="3"/>
  <c r="A7" i="3"/>
  <c r="A8" i="3"/>
  <c r="A9" i="3"/>
  <c r="F9" i="3" s="1"/>
  <c r="A10" i="3"/>
  <c r="F10" i="3" s="1"/>
  <c r="A11" i="3"/>
  <c r="A12" i="3"/>
  <c r="A13" i="3"/>
  <c r="F13" i="3" s="1"/>
  <c r="A14" i="3"/>
  <c r="F14" i="3" s="1"/>
  <c r="A15" i="3"/>
  <c r="A16" i="3"/>
  <c r="A17" i="3"/>
  <c r="A18" i="3"/>
  <c r="G18" i="3" s="1"/>
  <c r="A19" i="3"/>
  <c r="A20" i="3"/>
  <c r="A21" i="3"/>
  <c r="A22" i="3"/>
  <c r="A23" i="3"/>
  <c r="A24" i="3"/>
  <c r="A25" i="3"/>
  <c r="G25" i="3" s="1"/>
  <c r="A26" i="3"/>
  <c r="C26" i="3" s="1"/>
  <c r="I26" i="3" s="1"/>
  <c r="A27" i="3"/>
  <c r="A28" i="3"/>
  <c r="A29" i="3"/>
  <c r="D29" i="3" s="1"/>
  <c r="A30" i="3"/>
  <c r="A31" i="3"/>
  <c r="A32" i="3"/>
  <c r="A33" i="3"/>
  <c r="A34" i="3"/>
  <c r="A35" i="3"/>
  <c r="A36" i="3"/>
  <c r="A37" i="3"/>
  <c r="A38" i="3"/>
  <c r="A3" i="3"/>
  <c r="F4" i="3"/>
  <c r="F5" i="3"/>
  <c r="F6" i="3"/>
  <c r="F8" i="3"/>
  <c r="F12" i="3"/>
  <c r="G17" i="3"/>
  <c r="G20" i="3"/>
  <c r="G21" i="3"/>
  <c r="G22" i="3"/>
  <c r="G28" i="3"/>
  <c r="B39" i="3"/>
  <c r="F11" i="3"/>
  <c r="C27" i="3"/>
  <c r="I27" i="3" s="1"/>
  <c r="F3" i="3"/>
  <c r="B4" i="5"/>
  <c r="A5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B55" i="5"/>
  <c r="A56" i="5"/>
  <c r="B56" i="5"/>
  <c r="A57" i="5"/>
  <c r="B57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A73" i="5"/>
  <c r="B73" i="5"/>
  <c r="A74" i="5"/>
  <c r="B74" i="5"/>
  <c r="A75" i="5"/>
  <c r="B75" i="5"/>
  <c r="A76" i="5"/>
  <c r="B76" i="5"/>
  <c r="A77" i="5"/>
  <c r="B77" i="5"/>
  <c r="A78" i="5"/>
  <c r="B78" i="5"/>
  <c r="A79" i="5"/>
  <c r="B79" i="5"/>
  <c r="A80" i="5"/>
  <c r="B80" i="5"/>
  <c r="A81" i="5"/>
  <c r="B81" i="5"/>
  <c r="A82" i="5"/>
  <c r="B82" i="5"/>
  <c r="A83" i="5"/>
  <c r="B83" i="5"/>
  <c r="A84" i="5"/>
  <c r="B84" i="5"/>
  <c r="A85" i="5"/>
  <c r="B85" i="5"/>
  <c r="A86" i="5"/>
  <c r="B86" i="5"/>
  <c r="A87" i="5"/>
  <c r="B87" i="5"/>
  <c r="A88" i="5"/>
  <c r="B88" i="5"/>
  <c r="A89" i="5"/>
  <c r="B89" i="5"/>
  <c r="A90" i="5"/>
  <c r="B90" i="5"/>
  <c r="A91" i="5"/>
  <c r="B91" i="5"/>
  <c r="A92" i="5"/>
  <c r="B92" i="5"/>
  <c r="A93" i="5"/>
  <c r="B93" i="5"/>
  <c r="A94" i="5"/>
  <c r="B94" i="5"/>
  <c r="A95" i="5"/>
  <c r="B95" i="5"/>
  <c r="A96" i="5"/>
  <c r="B96" i="5"/>
  <c r="A97" i="5"/>
  <c r="B97" i="5"/>
  <c r="A98" i="5"/>
  <c r="B98" i="5"/>
  <c r="A99" i="5"/>
  <c r="B99" i="5"/>
  <c r="A100" i="5"/>
  <c r="B100" i="5"/>
  <c r="A101" i="5"/>
  <c r="B101" i="5"/>
  <c r="A102" i="5"/>
  <c r="B102" i="5"/>
  <c r="A103" i="5"/>
  <c r="B103" i="5"/>
  <c r="A104" i="5"/>
  <c r="B104" i="5"/>
  <c r="A105" i="5"/>
  <c r="B105" i="5"/>
  <c r="A106" i="5"/>
  <c r="B106" i="5"/>
  <c r="A107" i="5"/>
  <c r="B107" i="5"/>
  <c r="A108" i="5"/>
  <c r="B108" i="5"/>
  <c r="A109" i="5"/>
  <c r="B109" i="5"/>
  <c r="A110" i="5"/>
  <c r="B110" i="5"/>
  <c r="A111" i="5"/>
  <c r="B111" i="5"/>
  <c r="A112" i="5"/>
  <c r="B112" i="5"/>
  <c r="A113" i="5"/>
  <c r="B113" i="5"/>
  <c r="A114" i="5"/>
  <c r="B114" i="5"/>
  <c r="A115" i="5"/>
  <c r="B115" i="5"/>
  <c r="A116" i="5"/>
  <c r="B116" i="5"/>
  <c r="A117" i="5"/>
  <c r="B117" i="5"/>
  <c r="A118" i="5"/>
  <c r="B118" i="5"/>
  <c r="A119" i="5"/>
  <c r="B119" i="5"/>
  <c r="A120" i="5"/>
  <c r="B120" i="5"/>
  <c r="A121" i="5"/>
  <c r="B121" i="5"/>
  <c r="A122" i="5"/>
  <c r="B122" i="5"/>
  <c r="A123" i="5"/>
  <c r="B123" i="5"/>
  <c r="A124" i="5"/>
  <c r="B124" i="5"/>
  <c r="A125" i="5"/>
  <c r="B125" i="5"/>
  <c r="A126" i="5"/>
  <c r="B126" i="5"/>
  <c r="A127" i="5"/>
  <c r="B127" i="5"/>
  <c r="A128" i="5"/>
  <c r="B128" i="5"/>
  <c r="A129" i="5"/>
  <c r="B129" i="5"/>
  <c r="A130" i="5"/>
  <c r="B130" i="5"/>
  <c r="A131" i="5"/>
  <c r="B131" i="5"/>
  <c r="A132" i="5"/>
  <c r="B132" i="5"/>
  <c r="A133" i="5"/>
  <c r="B133" i="5"/>
  <c r="A134" i="5"/>
  <c r="B134" i="5"/>
  <c r="A135" i="5"/>
  <c r="B135" i="5"/>
  <c r="A136" i="5"/>
  <c r="B136" i="5"/>
  <c r="A137" i="5"/>
  <c r="B137" i="5"/>
  <c r="A138" i="5"/>
  <c r="B138" i="5"/>
  <c r="A139" i="5"/>
  <c r="B139" i="5"/>
  <c r="A140" i="5"/>
  <c r="B140" i="5"/>
  <c r="A141" i="5"/>
  <c r="B141" i="5"/>
  <c r="A142" i="5"/>
  <c r="B142" i="5"/>
  <c r="A143" i="5"/>
  <c r="B143" i="5"/>
  <c r="A144" i="5"/>
  <c r="B144" i="5"/>
  <c r="A145" i="5"/>
  <c r="B145" i="5"/>
  <c r="A146" i="5"/>
  <c r="B146" i="5"/>
  <c r="A147" i="5"/>
  <c r="B147" i="5"/>
  <c r="A148" i="5"/>
  <c r="B148" i="5"/>
  <c r="A149" i="5"/>
  <c r="B149" i="5"/>
  <c r="A150" i="5"/>
  <c r="B150" i="5"/>
  <c r="A151" i="5"/>
  <c r="B151" i="5"/>
  <c r="A152" i="5"/>
  <c r="B152" i="5"/>
  <c r="A153" i="5"/>
  <c r="B153" i="5"/>
  <c r="A154" i="5"/>
  <c r="B154" i="5"/>
  <c r="A155" i="5"/>
  <c r="B155" i="5"/>
  <c r="A156" i="5"/>
  <c r="B156" i="5"/>
  <c r="A157" i="5"/>
  <c r="B157" i="5"/>
  <c r="A158" i="5"/>
  <c r="B158" i="5"/>
  <c r="A159" i="5"/>
  <c r="B159" i="5"/>
  <c r="A160" i="5"/>
  <c r="B160" i="5"/>
  <c r="A161" i="5"/>
  <c r="B161" i="5"/>
  <c r="A162" i="5"/>
  <c r="B162" i="5"/>
  <c r="A163" i="5"/>
  <c r="B163" i="5"/>
  <c r="A164" i="5"/>
  <c r="B164" i="5"/>
  <c r="A165" i="5"/>
  <c r="B165" i="5"/>
  <c r="A166" i="5"/>
  <c r="B166" i="5"/>
  <c r="A167" i="5"/>
  <c r="B167" i="5"/>
  <c r="A168" i="5"/>
  <c r="B168" i="5"/>
  <c r="A169" i="5"/>
  <c r="B169" i="5"/>
  <c r="A170" i="5"/>
  <c r="B170" i="5"/>
  <c r="A171" i="5"/>
  <c r="B171" i="5"/>
  <c r="A172" i="5"/>
  <c r="B172" i="5"/>
  <c r="A173" i="5"/>
  <c r="B173" i="5"/>
  <c r="A174" i="5"/>
  <c r="B174" i="5"/>
  <c r="A175" i="5"/>
  <c r="B175" i="5"/>
  <c r="A176" i="5"/>
  <c r="B176" i="5"/>
  <c r="A177" i="5"/>
  <c r="B177" i="5"/>
  <c r="A178" i="5"/>
  <c r="B178" i="5"/>
  <c r="A179" i="5"/>
  <c r="B179" i="5"/>
  <c r="A180" i="5"/>
  <c r="B180" i="5"/>
  <c r="A181" i="5"/>
  <c r="B181" i="5"/>
  <c r="A182" i="5"/>
  <c r="B182" i="5"/>
  <c r="A183" i="5"/>
  <c r="B183" i="5"/>
  <c r="A184" i="5"/>
  <c r="B184" i="5"/>
  <c r="A185" i="5"/>
  <c r="B185" i="5"/>
  <c r="A186" i="5"/>
  <c r="B186" i="5"/>
  <c r="A187" i="5"/>
  <c r="B187" i="5"/>
  <c r="A188" i="5"/>
  <c r="B188" i="5"/>
  <c r="A189" i="5"/>
  <c r="B189" i="5"/>
  <c r="A190" i="5"/>
  <c r="B190" i="5"/>
  <c r="A191" i="5"/>
  <c r="B191" i="5"/>
  <c r="A192" i="5"/>
  <c r="B192" i="5"/>
  <c r="A193" i="5"/>
  <c r="B193" i="5"/>
  <c r="A194" i="5"/>
  <c r="B194" i="5"/>
  <c r="A195" i="5"/>
  <c r="B195" i="5"/>
  <c r="A196" i="5"/>
  <c r="B196" i="5"/>
  <c r="A197" i="5"/>
  <c r="B197" i="5"/>
  <c r="A198" i="5"/>
  <c r="B198" i="5"/>
  <c r="A199" i="5"/>
  <c r="B199" i="5"/>
  <c r="A200" i="5"/>
  <c r="B200" i="5"/>
  <c r="A201" i="5"/>
  <c r="B201" i="5"/>
  <c r="A202" i="5"/>
  <c r="B202" i="5"/>
  <c r="A203" i="5"/>
  <c r="B203" i="5"/>
  <c r="A204" i="5"/>
  <c r="B204" i="5"/>
  <c r="A205" i="5"/>
  <c r="B205" i="5"/>
  <c r="A206" i="5"/>
  <c r="B206" i="5"/>
  <c r="A207" i="5"/>
  <c r="B207" i="5"/>
  <c r="A208" i="5"/>
  <c r="B208" i="5"/>
  <c r="A209" i="5"/>
  <c r="B209" i="5"/>
  <c r="A210" i="5"/>
  <c r="B210" i="5"/>
  <c r="A211" i="5"/>
  <c r="B211" i="5"/>
  <c r="A212" i="5"/>
  <c r="B212" i="5"/>
  <c r="A213" i="5"/>
  <c r="B213" i="5"/>
  <c r="A214" i="5"/>
  <c r="B214" i="5"/>
  <c r="A215" i="5"/>
  <c r="B215" i="5"/>
  <c r="A216" i="5"/>
  <c r="B216" i="5"/>
  <c r="A217" i="5"/>
  <c r="B217" i="5"/>
  <c r="A218" i="5"/>
  <c r="B218" i="5"/>
  <c r="A219" i="5"/>
  <c r="B219" i="5"/>
  <c r="A220" i="5"/>
  <c r="B220" i="5"/>
  <c r="A221" i="5"/>
  <c r="B221" i="5"/>
  <c r="A222" i="5"/>
  <c r="B222" i="5"/>
  <c r="A223" i="5"/>
  <c r="B223" i="5"/>
  <c r="A224" i="5"/>
  <c r="B224" i="5"/>
  <c r="A225" i="5"/>
  <c r="B225" i="5"/>
  <c r="A226" i="5"/>
  <c r="B226" i="5"/>
  <c r="A227" i="5"/>
  <c r="B227" i="5"/>
  <c r="A228" i="5"/>
  <c r="B228" i="5"/>
  <c r="A229" i="5"/>
  <c r="B229" i="5"/>
  <c r="A230" i="5"/>
  <c r="B230" i="5"/>
  <c r="A231" i="5"/>
  <c r="B231" i="5"/>
  <c r="A232" i="5"/>
  <c r="B232" i="5"/>
  <c r="A233" i="5"/>
  <c r="B233" i="5"/>
  <c r="A234" i="5"/>
  <c r="B234" i="5"/>
  <c r="A235" i="5"/>
  <c r="B235" i="5"/>
  <c r="A236" i="5"/>
  <c r="B236" i="5"/>
  <c r="A237" i="5"/>
  <c r="B237" i="5"/>
  <c r="A238" i="5"/>
  <c r="B238" i="5"/>
  <c r="A239" i="5"/>
  <c r="B239" i="5"/>
  <c r="A240" i="5"/>
  <c r="B240" i="5"/>
  <c r="A241" i="5"/>
  <c r="B241" i="5"/>
  <c r="A242" i="5"/>
  <c r="B242" i="5"/>
  <c r="A243" i="5"/>
  <c r="B243" i="5"/>
  <c r="A244" i="5"/>
  <c r="B244" i="5"/>
  <c r="A245" i="5"/>
  <c r="B245" i="5"/>
  <c r="A246" i="5"/>
  <c r="B246" i="5"/>
  <c r="A247" i="5"/>
  <c r="B247" i="5"/>
  <c r="A248" i="5"/>
  <c r="B248" i="5"/>
  <c r="A249" i="5"/>
  <c r="B249" i="5"/>
  <c r="A250" i="5"/>
  <c r="B250" i="5"/>
  <c r="A251" i="5"/>
  <c r="B251" i="5"/>
  <c r="A252" i="5"/>
  <c r="B252" i="5"/>
  <c r="A253" i="5"/>
  <c r="B253" i="5"/>
  <c r="A254" i="5"/>
  <c r="B254" i="5"/>
  <c r="A255" i="5"/>
  <c r="B255" i="5"/>
  <c r="A256" i="5"/>
  <c r="B256" i="5"/>
  <c r="A257" i="5"/>
  <c r="B257" i="5"/>
  <c r="A258" i="5"/>
  <c r="B258" i="5"/>
  <c r="A259" i="5"/>
  <c r="B259" i="5"/>
  <c r="A260" i="5"/>
  <c r="B260" i="5"/>
  <c r="A261" i="5"/>
  <c r="B261" i="5"/>
  <c r="A262" i="5"/>
  <c r="B262" i="5"/>
  <c r="A263" i="5"/>
  <c r="B263" i="5"/>
  <c r="A264" i="5"/>
  <c r="B264" i="5"/>
  <c r="A265" i="5"/>
  <c r="B265" i="5"/>
  <c r="A266" i="5"/>
  <c r="B266" i="5"/>
  <c r="A267" i="5"/>
  <c r="B267" i="5"/>
  <c r="A268" i="5"/>
  <c r="B268" i="5"/>
  <c r="A269" i="5"/>
  <c r="B269" i="5"/>
  <c r="A270" i="5"/>
  <c r="B270" i="5"/>
  <c r="A271" i="5"/>
  <c r="B271" i="5"/>
  <c r="A272" i="5"/>
  <c r="B272" i="5"/>
  <c r="A273" i="5"/>
  <c r="B273" i="5"/>
  <c r="A274" i="5"/>
  <c r="B274" i="5"/>
  <c r="A275" i="5"/>
  <c r="B275" i="5"/>
  <c r="A276" i="5"/>
  <c r="B276" i="5"/>
  <c r="A277" i="5"/>
  <c r="B277" i="5"/>
  <c r="A278" i="5"/>
  <c r="B278" i="5"/>
  <c r="A279" i="5"/>
  <c r="B279" i="5"/>
  <c r="A280" i="5"/>
  <c r="B280" i="5"/>
  <c r="A281" i="5"/>
  <c r="B281" i="5"/>
  <c r="D281" i="5"/>
  <c r="A282" i="5"/>
  <c r="B282" i="5"/>
  <c r="A283" i="5"/>
  <c r="B283" i="5"/>
  <c r="D283" i="5"/>
  <c r="A284" i="5"/>
  <c r="B284" i="5"/>
  <c r="A285" i="5"/>
  <c r="D285" i="5" s="1"/>
  <c r="B285" i="5"/>
  <c r="A286" i="5"/>
  <c r="B286" i="5"/>
  <c r="A287" i="5"/>
  <c r="D287" i="5" s="1"/>
  <c r="B287" i="5"/>
  <c r="A288" i="5"/>
  <c r="B288" i="5"/>
  <c r="A289" i="5"/>
  <c r="B289" i="5"/>
  <c r="D289" i="5"/>
  <c r="A290" i="5"/>
  <c r="B290" i="5"/>
  <c r="A291" i="5"/>
  <c r="B291" i="5"/>
  <c r="D291" i="5"/>
  <c r="A292" i="5"/>
  <c r="B292" i="5"/>
  <c r="A293" i="5"/>
  <c r="D293" i="5" s="1"/>
  <c r="B293" i="5"/>
  <c r="A294" i="5"/>
  <c r="B294" i="5"/>
  <c r="A295" i="5"/>
  <c r="D295" i="5" s="1"/>
  <c r="B295" i="5"/>
  <c r="A296" i="5"/>
  <c r="B296" i="5"/>
  <c r="A297" i="5"/>
  <c r="B297" i="5"/>
  <c r="D297" i="5"/>
  <c r="A298" i="5"/>
  <c r="B298" i="5"/>
  <c r="A299" i="5"/>
  <c r="B299" i="5"/>
  <c r="D299" i="5"/>
  <c r="A300" i="5"/>
  <c r="B300" i="5"/>
  <c r="A301" i="5"/>
  <c r="D301" i="5" s="1"/>
  <c r="B301" i="5"/>
  <c r="A302" i="5"/>
  <c r="B302" i="5"/>
  <c r="A303" i="5"/>
  <c r="D303" i="5" s="1"/>
  <c r="B303" i="5"/>
  <c r="A304" i="5"/>
  <c r="B304" i="5"/>
  <c r="A305" i="5"/>
  <c r="B305" i="5"/>
  <c r="D305" i="5"/>
  <c r="A306" i="5"/>
  <c r="B306" i="5"/>
  <c r="A307" i="5"/>
  <c r="B307" i="5"/>
  <c r="D307" i="5"/>
  <c r="A308" i="5"/>
  <c r="B308" i="5"/>
  <c r="A309" i="5"/>
  <c r="D309" i="5" s="1"/>
  <c r="B309" i="5"/>
  <c r="A310" i="5"/>
  <c r="B310" i="5"/>
  <c r="A311" i="5"/>
  <c r="D311" i="5" s="1"/>
  <c r="B311" i="5"/>
  <c r="A312" i="5"/>
  <c r="B312" i="5"/>
  <c r="A313" i="5"/>
  <c r="B313" i="5"/>
  <c r="D313" i="5"/>
  <c r="A314" i="5"/>
  <c r="B314" i="5"/>
  <c r="A315" i="5"/>
  <c r="B315" i="5"/>
  <c r="D315" i="5"/>
  <c r="A316" i="5"/>
  <c r="B316" i="5"/>
  <c r="A317" i="5"/>
  <c r="D317" i="5" s="1"/>
  <c r="B317" i="5"/>
  <c r="A318" i="5"/>
  <c r="B318" i="5"/>
  <c r="A319" i="5"/>
  <c r="D319" i="5" s="1"/>
  <c r="B319" i="5"/>
  <c r="A320" i="5"/>
  <c r="B320" i="5"/>
  <c r="A321" i="5"/>
  <c r="B321" i="5"/>
  <c r="D321" i="5"/>
  <c r="A322" i="5"/>
  <c r="B322" i="5"/>
  <c r="A323" i="5"/>
  <c r="B323" i="5"/>
  <c r="D323" i="5"/>
  <c r="A324" i="5"/>
  <c r="B324" i="5"/>
  <c r="A325" i="5"/>
  <c r="D325" i="5" s="1"/>
  <c r="B325" i="5"/>
  <c r="A326" i="5"/>
  <c r="B326" i="5"/>
  <c r="A327" i="5"/>
  <c r="D327" i="5" s="1"/>
  <c r="B327" i="5"/>
  <c r="A328" i="5"/>
  <c r="B328" i="5"/>
  <c r="A329" i="5"/>
  <c r="B329" i="5"/>
  <c r="D329" i="5"/>
  <c r="A330" i="5"/>
  <c r="B330" i="5"/>
  <c r="A331" i="5"/>
  <c r="B331" i="5"/>
  <c r="D331" i="5"/>
  <c r="A332" i="5"/>
  <c r="B332" i="5"/>
  <c r="A333" i="5"/>
  <c r="D333" i="5" s="1"/>
  <c r="B333" i="5"/>
  <c r="A334" i="5"/>
  <c r="B334" i="5"/>
  <c r="A335" i="5"/>
  <c r="D335" i="5" s="1"/>
  <c r="B335" i="5"/>
  <c r="A336" i="5"/>
  <c r="B336" i="5"/>
  <c r="A337" i="5"/>
  <c r="B337" i="5"/>
  <c r="D337" i="5"/>
  <c r="A338" i="5"/>
  <c r="B338" i="5"/>
  <c r="A339" i="5"/>
  <c r="B339" i="5"/>
  <c r="D339" i="5"/>
  <c r="A340" i="5"/>
  <c r="C340" i="5" s="1"/>
  <c r="B340" i="5"/>
  <c r="A341" i="5"/>
  <c r="B341" i="5"/>
  <c r="A342" i="5"/>
  <c r="D342" i="5" s="1"/>
  <c r="B342" i="5"/>
  <c r="C342" i="5"/>
  <c r="A343" i="5"/>
  <c r="D343" i="5" s="1"/>
  <c r="B343" i="5"/>
  <c r="C343" i="5"/>
  <c r="A344" i="5"/>
  <c r="B344" i="5"/>
  <c r="A345" i="5"/>
  <c r="B345" i="5"/>
  <c r="A346" i="5"/>
  <c r="D346" i="5" s="1"/>
  <c r="B346" i="5"/>
  <c r="C346" i="5"/>
  <c r="A347" i="5"/>
  <c r="D347" i="5" s="1"/>
  <c r="B347" i="5"/>
  <c r="C347" i="5"/>
  <c r="A348" i="5"/>
  <c r="B348" i="5"/>
  <c r="A349" i="5"/>
  <c r="B349" i="5"/>
  <c r="A350" i="5"/>
  <c r="D350" i="5" s="1"/>
  <c r="B350" i="5"/>
  <c r="C350" i="5"/>
  <c r="B3" i="5"/>
  <c r="G4" i="2"/>
  <c r="G5" i="2"/>
  <c r="G6" i="2"/>
  <c r="G7" i="2"/>
  <c r="G8" i="2"/>
  <c r="G9" i="2"/>
  <c r="G10" i="2"/>
  <c r="G11" i="2"/>
  <c r="G12" i="2"/>
  <c r="G13" i="2"/>
  <c r="G14" i="2"/>
  <c r="G15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3" i="2"/>
  <c r="G2" i="2"/>
  <c r="A3" i="5"/>
  <c r="B2" i="5"/>
  <c r="A2" i="5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3" i="4"/>
  <c r="M4" i="4"/>
  <c r="M5" i="4"/>
  <c r="M6" i="4"/>
  <c r="M7" i="4"/>
  <c r="M8" i="4"/>
  <c r="M9" i="4"/>
  <c r="M10" i="4"/>
  <c r="M11" i="4"/>
  <c r="M12" i="4"/>
  <c r="I12" i="4"/>
  <c r="I4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8" i="4"/>
  <c r="F7" i="4"/>
  <c r="F6" i="4"/>
  <c r="F5" i="4"/>
  <c r="F4" i="4"/>
  <c r="F3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15" i="5" l="1"/>
  <c r="D19" i="5"/>
  <c r="D8" i="5"/>
  <c r="D12" i="5"/>
  <c r="C5" i="5"/>
  <c r="C9" i="5"/>
  <c r="C3" i="5"/>
  <c r="D16" i="5"/>
  <c r="D5" i="5"/>
  <c r="D9" i="5"/>
  <c r="D13" i="5"/>
  <c r="C6" i="5"/>
  <c r="D17" i="5"/>
  <c r="D6" i="5"/>
  <c r="D10" i="5"/>
  <c r="D14" i="5"/>
  <c r="C7" i="5"/>
  <c r="C11" i="5"/>
  <c r="C4" i="5"/>
  <c r="D18" i="5"/>
  <c r="D7" i="5"/>
  <c r="D11" i="5"/>
  <c r="D3" i="5"/>
  <c r="C8" i="5"/>
  <c r="C12" i="5"/>
  <c r="C10" i="5"/>
  <c r="D4" i="5"/>
  <c r="C25" i="5"/>
  <c r="C21" i="5"/>
  <c r="C17" i="5"/>
  <c r="C13" i="5"/>
  <c r="C23" i="5"/>
  <c r="C19" i="5"/>
  <c r="C28" i="5"/>
  <c r="C24" i="5"/>
  <c r="C20" i="5"/>
  <c r="C16" i="5"/>
  <c r="C27" i="5"/>
  <c r="C15" i="5"/>
  <c r="C26" i="5"/>
  <c r="C22" i="5"/>
  <c r="C18" i="5"/>
  <c r="C14" i="5"/>
  <c r="D55" i="5"/>
  <c r="D202" i="5"/>
  <c r="D194" i="5"/>
  <c r="D182" i="5"/>
  <c r="D71" i="5"/>
  <c r="D273" i="5"/>
  <c r="D214" i="5"/>
  <c r="D210" i="5"/>
  <c r="D206" i="5"/>
  <c r="D198" i="5"/>
  <c r="D190" i="5"/>
  <c r="D186" i="5"/>
  <c r="D178" i="5"/>
  <c r="D174" i="5"/>
  <c r="D170" i="5"/>
  <c r="D166" i="5"/>
  <c r="D162" i="5"/>
  <c r="D158" i="5"/>
  <c r="D154" i="5"/>
  <c r="D150" i="5"/>
  <c r="D146" i="5"/>
  <c r="D142" i="5"/>
  <c r="D138" i="5"/>
  <c r="D134" i="5"/>
  <c r="D130" i="5"/>
  <c r="D126" i="5"/>
  <c r="D39" i="5"/>
  <c r="D241" i="5"/>
  <c r="D87" i="5"/>
  <c r="D23" i="5"/>
  <c r="D279" i="5"/>
  <c r="D257" i="5"/>
  <c r="D225" i="5"/>
  <c r="D251" i="5"/>
  <c r="D219" i="5"/>
  <c r="D212" i="5"/>
  <c r="D204" i="5"/>
  <c r="D196" i="5"/>
  <c r="D188" i="5"/>
  <c r="D180" i="5"/>
  <c r="D172" i="5"/>
  <c r="D164" i="5"/>
  <c r="D156" i="5"/>
  <c r="D148" i="5"/>
  <c r="D140" i="5"/>
  <c r="D132" i="5"/>
  <c r="D95" i="5"/>
  <c r="D79" i="5"/>
  <c r="D63" i="5"/>
  <c r="D47" i="5"/>
  <c r="D31" i="5"/>
  <c r="D267" i="5"/>
  <c r="D235" i="5"/>
  <c r="E30" i="3"/>
  <c r="G23" i="3"/>
  <c r="G19" i="3"/>
  <c r="G24" i="3"/>
  <c r="F7" i="3"/>
  <c r="G16" i="3"/>
  <c r="C28" i="3"/>
  <c r="I28" i="3" s="1"/>
  <c r="E18" i="3"/>
  <c r="E22" i="3"/>
  <c r="E23" i="3"/>
  <c r="D28" i="3"/>
  <c r="E19" i="3"/>
  <c r="E21" i="3"/>
  <c r="E17" i="3"/>
  <c r="C29" i="3"/>
  <c r="E24" i="3"/>
  <c r="E20" i="3"/>
  <c r="E16" i="3"/>
  <c r="D259" i="5"/>
  <c r="D243" i="5"/>
  <c r="C214" i="5"/>
  <c r="C216" i="5"/>
  <c r="C215" i="5"/>
  <c r="C206" i="5"/>
  <c r="E206" i="5" s="1"/>
  <c r="C208" i="5"/>
  <c r="C207" i="5"/>
  <c r="C198" i="5"/>
  <c r="C200" i="5"/>
  <c r="C199" i="5"/>
  <c r="C190" i="5"/>
  <c r="E190" i="5" s="1"/>
  <c r="C192" i="5"/>
  <c r="C191" i="5"/>
  <c r="C182" i="5"/>
  <c r="C184" i="5"/>
  <c r="C183" i="5"/>
  <c r="C174" i="5"/>
  <c r="C176" i="5"/>
  <c r="C175" i="5"/>
  <c r="C166" i="5"/>
  <c r="E166" i="5" s="1"/>
  <c r="C168" i="5"/>
  <c r="C167" i="5"/>
  <c r="C158" i="5"/>
  <c r="C159" i="5"/>
  <c r="C160" i="5"/>
  <c r="C150" i="5"/>
  <c r="C151" i="5"/>
  <c r="C152" i="5"/>
  <c r="C142" i="5"/>
  <c r="C143" i="5"/>
  <c r="C144" i="5"/>
  <c r="C134" i="5"/>
  <c r="E134" i="5" s="1"/>
  <c r="C135" i="5"/>
  <c r="C136" i="5"/>
  <c r="C126" i="5"/>
  <c r="C127" i="5"/>
  <c r="C128" i="5"/>
  <c r="D122" i="5"/>
  <c r="C122" i="5"/>
  <c r="C123" i="5"/>
  <c r="C124" i="5"/>
  <c r="D123" i="5"/>
  <c r="D114" i="5"/>
  <c r="D116" i="5"/>
  <c r="C114" i="5"/>
  <c r="C115" i="5"/>
  <c r="C116" i="5"/>
  <c r="D115" i="5"/>
  <c r="D106" i="5"/>
  <c r="D108" i="5"/>
  <c r="C106" i="5"/>
  <c r="C107" i="5"/>
  <c r="C108" i="5"/>
  <c r="D107" i="5"/>
  <c r="C98" i="5"/>
  <c r="C100" i="5"/>
  <c r="C99" i="5"/>
  <c r="D98" i="5"/>
  <c r="D100" i="5"/>
  <c r="C91" i="5"/>
  <c r="C90" i="5"/>
  <c r="C92" i="5"/>
  <c r="D90" i="5"/>
  <c r="D92" i="5"/>
  <c r="C82" i="5"/>
  <c r="C83" i="5"/>
  <c r="C84" i="5"/>
  <c r="D82" i="5"/>
  <c r="D84" i="5"/>
  <c r="C75" i="5"/>
  <c r="C74" i="5"/>
  <c r="C76" i="5"/>
  <c r="D74" i="5"/>
  <c r="D76" i="5"/>
  <c r="C66" i="5"/>
  <c r="C68" i="5"/>
  <c r="C67" i="5"/>
  <c r="D66" i="5"/>
  <c r="D68" i="5"/>
  <c r="C59" i="5"/>
  <c r="C60" i="5"/>
  <c r="C58" i="5"/>
  <c r="D58" i="5"/>
  <c r="D60" i="5"/>
  <c r="C50" i="5"/>
  <c r="C52" i="5"/>
  <c r="C51" i="5"/>
  <c r="D50" i="5"/>
  <c r="D52" i="5"/>
  <c r="C42" i="5"/>
  <c r="C43" i="5"/>
  <c r="C44" i="5"/>
  <c r="D42" i="5"/>
  <c r="D44" i="5"/>
  <c r="C39" i="5"/>
  <c r="E39" i="5" s="1"/>
  <c r="C40" i="5"/>
  <c r="C38" i="5"/>
  <c r="D38" i="5"/>
  <c r="D40" i="5"/>
  <c r="C35" i="5"/>
  <c r="C34" i="5"/>
  <c r="C36" i="5"/>
  <c r="D34" i="5"/>
  <c r="D36" i="5"/>
  <c r="D26" i="5"/>
  <c r="D28" i="5"/>
  <c r="D22" i="5"/>
  <c r="D24" i="5"/>
  <c r="D20" i="5"/>
  <c r="D216" i="5"/>
  <c r="D208" i="5"/>
  <c r="D200" i="5"/>
  <c r="D192" i="5"/>
  <c r="D184" i="5"/>
  <c r="D176" i="5"/>
  <c r="D168" i="5"/>
  <c r="D160" i="5"/>
  <c r="E160" i="5" s="1"/>
  <c r="D152" i="5"/>
  <c r="D144" i="5"/>
  <c r="E144" i="5" s="1"/>
  <c r="D136" i="5"/>
  <c r="D128" i="5"/>
  <c r="E128" i="5" s="1"/>
  <c r="D124" i="5"/>
  <c r="D265" i="5"/>
  <c r="D249" i="5"/>
  <c r="D233" i="5"/>
  <c r="D217" i="5"/>
  <c r="C213" i="5"/>
  <c r="C209" i="5"/>
  <c r="C205" i="5"/>
  <c r="C201" i="5"/>
  <c r="C197" i="5"/>
  <c r="C193" i="5"/>
  <c r="C189" i="5"/>
  <c r="C185" i="5"/>
  <c r="C181" i="5"/>
  <c r="C177" i="5"/>
  <c r="C173" i="5"/>
  <c r="C169" i="5"/>
  <c r="C165" i="5"/>
  <c r="C161" i="5"/>
  <c r="C157" i="5"/>
  <c r="C153" i="5"/>
  <c r="C149" i="5"/>
  <c r="C145" i="5"/>
  <c r="C141" i="5"/>
  <c r="C137" i="5"/>
  <c r="C133" i="5"/>
  <c r="C129" i="5"/>
  <c r="C125" i="5"/>
  <c r="C121" i="5"/>
  <c r="D121" i="5"/>
  <c r="C117" i="5"/>
  <c r="D117" i="5"/>
  <c r="C113" i="5"/>
  <c r="D113" i="5"/>
  <c r="C109" i="5"/>
  <c r="D109" i="5"/>
  <c r="C105" i="5"/>
  <c r="D105" i="5"/>
  <c r="C101" i="5"/>
  <c r="D101" i="5"/>
  <c r="C97" i="5"/>
  <c r="D97" i="5"/>
  <c r="C93" i="5"/>
  <c r="D93" i="5"/>
  <c r="C89" i="5"/>
  <c r="D89" i="5"/>
  <c r="C85" i="5"/>
  <c r="D85" i="5"/>
  <c r="C81" i="5"/>
  <c r="D81" i="5"/>
  <c r="C77" i="5"/>
  <c r="D77" i="5"/>
  <c r="C73" i="5"/>
  <c r="D73" i="5"/>
  <c r="C69" i="5"/>
  <c r="D69" i="5"/>
  <c r="C65" i="5"/>
  <c r="D65" i="5"/>
  <c r="C61" i="5"/>
  <c r="D61" i="5"/>
  <c r="C57" i="5"/>
  <c r="D57" i="5"/>
  <c r="C53" i="5"/>
  <c r="D53" i="5"/>
  <c r="C49" i="5"/>
  <c r="D49" i="5"/>
  <c r="C45" i="5"/>
  <c r="D45" i="5"/>
  <c r="C41" i="5"/>
  <c r="D41" i="5"/>
  <c r="C37" i="5"/>
  <c r="D37" i="5"/>
  <c r="C33" i="5"/>
  <c r="D33" i="5"/>
  <c r="C29" i="5"/>
  <c r="D29" i="5"/>
  <c r="D25" i="5"/>
  <c r="D21" i="5"/>
  <c r="D349" i="5"/>
  <c r="C349" i="5"/>
  <c r="D344" i="5"/>
  <c r="C344" i="5"/>
  <c r="D341" i="5"/>
  <c r="C341" i="5"/>
  <c r="D277" i="5"/>
  <c r="D247" i="5"/>
  <c r="D245" i="5"/>
  <c r="D215" i="5"/>
  <c r="D211" i="5"/>
  <c r="D207" i="5"/>
  <c r="D203" i="5"/>
  <c r="D199" i="5"/>
  <c r="D195" i="5"/>
  <c r="D191" i="5"/>
  <c r="D187" i="5"/>
  <c r="D183" i="5"/>
  <c r="D179" i="5"/>
  <c r="D175" i="5"/>
  <c r="D171" i="5"/>
  <c r="D167" i="5"/>
  <c r="D163" i="5"/>
  <c r="D159" i="5"/>
  <c r="D155" i="5"/>
  <c r="D151" i="5"/>
  <c r="D147" i="5"/>
  <c r="D143" i="5"/>
  <c r="D139" i="5"/>
  <c r="D135" i="5"/>
  <c r="D131" i="5"/>
  <c r="D127" i="5"/>
  <c r="D99" i="5"/>
  <c r="D83" i="5"/>
  <c r="D67" i="5"/>
  <c r="D51" i="5"/>
  <c r="D35" i="5"/>
  <c r="D275" i="5"/>
  <c r="D227" i="5"/>
  <c r="C210" i="5"/>
  <c r="C212" i="5"/>
  <c r="C211" i="5"/>
  <c r="C202" i="5"/>
  <c r="C204" i="5"/>
  <c r="C203" i="5"/>
  <c r="C194" i="5"/>
  <c r="C196" i="5"/>
  <c r="C195" i="5"/>
  <c r="C186" i="5"/>
  <c r="C188" i="5"/>
  <c r="C187" i="5"/>
  <c r="C178" i="5"/>
  <c r="C180" i="5"/>
  <c r="C179" i="5"/>
  <c r="C170" i="5"/>
  <c r="C172" i="5"/>
  <c r="C171" i="5"/>
  <c r="C162" i="5"/>
  <c r="C164" i="5"/>
  <c r="C163" i="5"/>
  <c r="C154" i="5"/>
  <c r="C155" i="5"/>
  <c r="C156" i="5"/>
  <c r="C146" i="5"/>
  <c r="C147" i="5"/>
  <c r="C148" i="5"/>
  <c r="C138" i="5"/>
  <c r="C139" i="5"/>
  <c r="C140" i="5"/>
  <c r="C130" i="5"/>
  <c r="C131" i="5"/>
  <c r="C132" i="5"/>
  <c r="D118" i="5"/>
  <c r="D120" i="5"/>
  <c r="C118" i="5"/>
  <c r="C119" i="5"/>
  <c r="C120" i="5"/>
  <c r="D119" i="5"/>
  <c r="D110" i="5"/>
  <c r="D112" i="5"/>
  <c r="C110" i="5"/>
  <c r="C111" i="5"/>
  <c r="C112" i="5"/>
  <c r="D111" i="5"/>
  <c r="D102" i="5"/>
  <c r="D104" i="5"/>
  <c r="C102" i="5"/>
  <c r="C103" i="5"/>
  <c r="C104" i="5"/>
  <c r="D103" i="5"/>
  <c r="C95" i="5"/>
  <c r="C96" i="5"/>
  <c r="C94" i="5"/>
  <c r="D94" i="5"/>
  <c r="D96" i="5"/>
  <c r="C86" i="5"/>
  <c r="C87" i="5"/>
  <c r="C88" i="5"/>
  <c r="D86" i="5"/>
  <c r="D88" i="5"/>
  <c r="C79" i="5"/>
  <c r="C80" i="5"/>
  <c r="C78" i="5"/>
  <c r="D78" i="5"/>
  <c r="D80" i="5"/>
  <c r="C70" i="5"/>
  <c r="C71" i="5"/>
  <c r="C72" i="5"/>
  <c r="D70" i="5"/>
  <c r="D72" i="5"/>
  <c r="C63" i="5"/>
  <c r="C64" i="5"/>
  <c r="C62" i="5"/>
  <c r="D62" i="5"/>
  <c r="D64" i="5"/>
  <c r="C54" i="5"/>
  <c r="C55" i="5"/>
  <c r="C56" i="5"/>
  <c r="D54" i="5"/>
  <c r="D56" i="5"/>
  <c r="C47" i="5"/>
  <c r="C48" i="5"/>
  <c r="C46" i="5"/>
  <c r="D46" i="5"/>
  <c r="D48" i="5"/>
  <c r="C30" i="5"/>
  <c r="C31" i="5"/>
  <c r="C32" i="5"/>
  <c r="D30" i="5"/>
  <c r="D32" i="5"/>
  <c r="D263" i="5"/>
  <c r="D261" i="5"/>
  <c r="D231" i="5"/>
  <c r="D229" i="5"/>
  <c r="D213" i="5"/>
  <c r="D209" i="5"/>
  <c r="D205" i="5"/>
  <c r="D201" i="5"/>
  <c r="D197" i="5"/>
  <c r="D193" i="5"/>
  <c r="D189" i="5"/>
  <c r="D185" i="5"/>
  <c r="D181" i="5"/>
  <c r="D177" i="5"/>
  <c r="D173" i="5"/>
  <c r="D169" i="5"/>
  <c r="D165" i="5"/>
  <c r="D161" i="5"/>
  <c r="D157" i="5"/>
  <c r="D153" i="5"/>
  <c r="D149" i="5"/>
  <c r="D145" i="5"/>
  <c r="D141" i="5"/>
  <c r="D137" i="5"/>
  <c r="D133" i="5"/>
  <c r="D129" i="5"/>
  <c r="D125" i="5"/>
  <c r="D91" i="5"/>
  <c r="D75" i="5"/>
  <c r="D59" i="5"/>
  <c r="D43" i="5"/>
  <c r="D27" i="5"/>
  <c r="D348" i="5"/>
  <c r="C348" i="5"/>
  <c r="D345" i="5"/>
  <c r="C345" i="5"/>
  <c r="D271" i="5"/>
  <c r="D255" i="5"/>
  <c r="D239" i="5"/>
  <c r="D221" i="5"/>
  <c r="D269" i="5"/>
  <c r="D253" i="5"/>
  <c r="D237" i="5"/>
  <c r="D223" i="5"/>
  <c r="G15" i="3"/>
  <c r="D27" i="3"/>
  <c r="E27" i="3" s="1"/>
  <c r="D26" i="3"/>
  <c r="E26" i="3" s="1"/>
  <c r="G115" i="5"/>
  <c r="G207" i="5"/>
  <c r="G131" i="5"/>
  <c r="H332" i="5"/>
  <c r="G19" i="5"/>
  <c r="H329" i="5"/>
  <c r="H271" i="5"/>
  <c r="G266" i="5"/>
  <c r="H3" i="5"/>
  <c r="H303" i="5"/>
  <c r="G215" i="5"/>
  <c r="G350" i="5"/>
  <c r="H299" i="5"/>
  <c r="G343" i="5"/>
  <c r="H319" i="5"/>
  <c r="H287" i="5"/>
  <c r="G247" i="5"/>
  <c r="G183" i="5"/>
  <c r="G67" i="5"/>
  <c r="H340" i="5"/>
  <c r="H315" i="5"/>
  <c r="H283" i="5"/>
  <c r="G239" i="5"/>
  <c r="G175" i="5"/>
  <c r="G51" i="5"/>
  <c r="G348" i="5"/>
  <c r="H337" i="5"/>
  <c r="G327" i="5"/>
  <c r="H311" i="5"/>
  <c r="H295" i="5"/>
  <c r="H279" i="5"/>
  <c r="G261" i="5"/>
  <c r="G231" i="5"/>
  <c r="G199" i="5"/>
  <c r="G163" i="5"/>
  <c r="G99" i="5"/>
  <c r="G35" i="5"/>
  <c r="H345" i="5"/>
  <c r="G335" i="5"/>
  <c r="H323" i="5"/>
  <c r="H307" i="5"/>
  <c r="H291" i="5"/>
  <c r="H275" i="5"/>
  <c r="G255" i="5"/>
  <c r="G223" i="5"/>
  <c r="G191" i="5"/>
  <c r="G147" i="5"/>
  <c r="G83" i="5"/>
  <c r="G4" i="5"/>
  <c r="G6" i="5"/>
  <c r="G8" i="5"/>
  <c r="G10" i="5"/>
  <c r="G12" i="5"/>
  <c r="G14" i="5"/>
  <c r="G16" i="5"/>
  <c r="G18" i="5"/>
  <c r="G20" i="5"/>
  <c r="G22" i="5"/>
  <c r="G24" i="5"/>
  <c r="G26" i="5"/>
  <c r="G28" i="5"/>
  <c r="G30" i="5"/>
  <c r="G32" i="5"/>
  <c r="G34" i="5"/>
  <c r="G36" i="5"/>
  <c r="G38" i="5"/>
  <c r="G40" i="5"/>
  <c r="G42" i="5"/>
  <c r="G44" i="5"/>
  <c r="G46" i="5"/>
  <c r="G48" i="5"/>
  <c r="G50" i="5"/>
  <c r="G52" i="5"/>
  <c r="G54" i="5"/>
  <c r="G56" i="5"/>
  <c r="G58" i="5"/>
  <c r="G60" i="5"/>
  <c r="G62" i="5"/>
  <c r="G64" i="5"/>
  <c r="G66" i="5"/>
  <c r="G68" i="5"/>
  <c r="G70" i="5"/>
  <c r="G72" i="5"/>
  <c r="G74" i="5"/>
  <c r="G76" i="5"/>
  <c r="G78" i="5"/>
  <c r="G80" i="5"/>
  <c r="G82" i="5"/>
  <c r="G84" i="5"/>
  <c r="G86" i="5"/>
  <c r="G88" i="5"/>
  <c r="G90" i="5"/>
  <c r="G92" i="5"/>
  <c r="G94" i="5"/>
  <c r="G96" i="5"/>
  <c r="G98" i="5"/>
  <c r="G100" i="5"/>
  <c r="G102" i="5"/>
  <c r="G104" i="5"/>
  <c r="G106" i="5"/>
  <c r="G108" i="5"/>
  <c r="G110" i="5"/>
  <c r="G112" i="5"/>
  <c r="G114" i="5"/>
  <c r="G116" i="5"/>
  <c r="G118" i="5"/>
  <c r="G120" i="5"/>
  <c r="G122" i="5"/>
  <c r="G124" i="5"/>
  <c r="G126" i="5"/>
  <c r="G128" i="5"/>
  <c r="G130" i="5"/>
  <c r="G132" i="5"/>
  <c r="G134" i="5"/>
  <c r="G136" i="5"/>
  <c r="G138" i="5"/>
  <c r="G140" i="5"/>
  <c r="G142" i="5"/>
  <c r="G144" i="5"/>
  <c r="G146" i="5"/>
  <c r="G148" i="5"/>
  <c r="G150" i="5"/>
  <c r="G152" i="5"/>
  <c r="G154" i="5"/>
  <c r="G156" i="5"/>
  <c r="G158" i="5"/>
  <c r="G160" i="5"/>
  <c r="G162" i="5"/>
  <c r="G164" i="5"/>
  <c r="G166" i="5"/>
  <c r="G168" i="5"/>
  <c r="H4" i="5"/>
  <c r="H6" i="5"/>
  <c r="H8" i="5"/>
  <c r="H10" i="5"/>
  <c r="H12" i="5"/>
  <c r="H14" i="5"/>
  <c r="H16" i="5"/>
  <c r="H18" i="5"/>
  <c r="H20" i="5"/>
  <c r="H22" i="5"/>
  <c r="H24" i="5"/>
  <c r="H26" i="5"/>
  <c r="H28" i="5"/>
  <c r="H30" i="5"/>
  <c r="H32" i="5"/>
  <c r="H34" i="5"/>
  <c r="H36" i="5"/>
  <c r="H38" i="5"/>
  <c r="H40" i="5"/>
  <c r="H42" i="5"/>
  <c r="H44" i="5"/>
  <c r="H46" i="5"/>
  <c r="H48" i="5"/>
  <c r="H50" i="5"/>
  <c r="H52" i="5"/>
  <c r="H54" i="5"/>
  <c r="H56" i="5"/>
  <c r="H58" i="5"/>
  <c r="H60" i="5"/>
  <c r="H62" i="5"/>
  <c r="H64" i="5"/>
  <c r="H66" i="5"/>
  <c r="H68" i="5"/>
  <c r="H70" i="5"/>
  <c r="H72" i="5"/>
  <c r="H74" i="5"/>
  <c r="H76" i="5"/>
  <c r="H78" i="5"/>
  <c r="H80" i="5"/>
  <c r="H82" i="5"/>
  <c r="H84" i="5"/>
  <c r="H86" i="5"/>
  <c r="H88" i="5"/>
  <c r="H90" i="5"/>
  <c r="H92" i="5"/>
  <c r="H94" i="5"/>
  <c r="H96" i="5"/>
  <c r="H98" i="5"/>
  <c r="H100" i="5"/>
  <c r="H102" i="5"/>
  <c r="H104" i="5"/>
  <c r="H106" i="5"/>
  <c r="H108" i="5"/>
  <c r="H110" i="5"/>
  <c r="H112" i="5"/>
  <c r="H114" i="5"/>
  <c r="H116" i="5"/>
  <c r="H118" i="5"/>
  <c r="H120" i="5"/>
  <c r="H122" i="5"/>
  <c r="H124" i="5"/>
  <c r="H126" i="5"/>
  <c r="H128" i="5"/>
  <c r="H130" i="5"/>
  <c r="H132" i="5"/>
  <c r="H134" i="5"/>
  <c r="H136" i="5"/>
  <c r="H138" i="5"/>
  <c r="H140" i="5"/>
  <c r="H142" i="5"/>
  <c r="H144" i="5"/>
  <c r="H146" i="5"/>
  <c r="H148" i="5"/>
  <c r="H150" i="5"/>
  <c r="H152" i="5"/>
  <c r="H154" i="5"/>
  <c r="H156" i="5"/>
  <c r="H158" i="5"/>
  <c r="H160" i="5"/>
  <c r="H162" i="5"/>
  <c r="H164" i="5"/>
  <c r="H166" i="5"/>
  <c r="H168" i="5"/>
  <c r="H170" i="5"/>
  <c r="H172" i="5"/>
  <c r="G5" i="5"/>
  <c r="G9" i="5"/>
  <c r="G13" i="5"/>
  <c r="G17" i="5"/>
  <c r="G21" i="5"/>
  <c r="G25" i="5"/>
  <c r="G29" i="5"/>
  <c r="G33" i="5"/>
  <c r="G37" i="5"/>
  <c r="G41" i="5"/>
  <c r="G45" i="5"/>
  <c r="G49" i="5"/>
  <c r="G53" i="5"/>
  <c r="G57" i="5"/>
  <c r="G61" i="5"/>
  <c r="G65" i="5"/>
  <c r="G69" i="5"/>
  <c r="G73" i="5"/>
  <c r="G77" i="5"/>
  <c r="G81" i="5"/>
  <c r="G85" i="5"/>
  <c r="G89" i="5"/>
  <c r="G93" i="5"/>
  <c r="G97" i="5"/>
  <c r="G101" i="5"/>
  <c r="G105" i="5"/>
  <c r="G109" i="5"/>
  <c r="G113" i="5"/>
  <c r="G117" i="5"/>
  <c r="G121" i="5"/>
  <c r="G125" i="5"/>
  <c r="G129" i="5"/>
  <c r="G133" i="5"/>
  <c r="G137" i="5"/>
  <c r="G141" i="5"/>
  <c r="G145" i="5"/>
  <c r="G149" i="5"/>
  <c r="G153" i="5"/>
  <c r="G157" i="5"/>
  <c r="G161" i="5"/>
  <c r="G165" i="5"/>
  <c r="G169" i="5"/>
  <c r="H171" i="5"/>
  <c r="G174" i="5"/>
  <c r="G176" i="5"/>
  <c r="G178" i="5"/>
  <c r="G180" i="5"/>
  <c r="G182" i="5"/>
  <c r="G184" i="5"/>
  <c r="G186" i="5"/>
  <c r="G188" i="5"/>
  <c r="G190" i="5"/>
  <c r="G192" i="5"/>
  <c r="G194" i="5"/>
  <c r="G196" i="5"/>
  <c r="G198" i="5"/>
  <c r="G200" i="5"/>
  <c r="G202" i="5"/>
  <c r="G204" i="5"/>
  <c r="G206" i="5"/>
  <c r="G208" i="5"/>
  <c r="G210" i="5"/>
  <c r="G212" i="5"/>
  <c r="G214" i="5"/>
  <c r="G216" i="5"/>
  <c r="G218" i="5"/>
  <c r="G220" i="5"/>
  <c r="G222" i="5"/>
  <c r="G224" i="5"/>
  <c r="G226" i="5"/>
  <c r="G228" i="5"/>
  <c r="G230" i="5"/>
  <c r="G232" i="5"/>
  <c r="G234" i="5"/>
  <c r="G236" i="5"/>
  <c r="G238" i="5"/>
  <c r="G240" i="5"/>
  <c r="G242" i="5"/>
  <c r="G244" i="5"/>
  <c r="G246" i="5"/>
  <c r="G248" i="5"/>
  <c r="G250" i="5"/>
  <c r="G252" i="5"/>
  <c r="G254" i="5"/>
  <c r="G256" i="5"/>
  <c r="H5" i="5"/>
  <c r="H9" i="5"/>
  <c r="H13" i="5"/>
  <c r="H17" i="5"/>
  <c r="H21" i="5"/>
  <c r="H25" i="5"/>
  <c r="H29" i="5"/>
  <c r="H33" i="5"/>
  <c r="H37" i="5"/>
  <c r="H41" i="5"/>
  <c r="H45" i="5"/>
  <c r="H49" i="5"/>
  <c r="H53" i="5"/>
  <c r="H57" i="5"/>
  <c r="H61" i="5"/>
  <c r="H65" i="5"/>
  <c r="H69" i="5"/>
  <c r="H73" i="5"/>
  <c r="H77" i="5"/>
  <c r="H81" i="5"/>
  <c r="H85" i="5"/>
  <c r="H89" i="5"/>
  <c r="H93" i="5"/>
  <c r="H97" i="5"/>
  <c r="H101" i="5"/>
  <c r="H105" i="5"/>
  <c r="H109" i="5"/>
  <c r="H113" i="5"/>
  <c r="H117" i="5"/>
  <c r="H121" i="5"/>
  <c r="H125" i="5"/>
  <c r="H129" i="5"/>
  <c r="H133" i="5"/>
  <c r="H137" i="5"/>
  <c r="H141" i="5"/>
  <c r="H145" i="5"/>
  <c r="H149" i="5"/>
  <c r="H153" i="5"/>
  <c r="H157" i="5"/>
  <c r="H161" i="5"/>
  <c r="H165" i="5"/>
  <c r="H169" i="5"/>
  <c r="G172" i="5"/>
  <c r="H174" i="5"/>
  <c r="H176" i="5"/>
  <c r="H178" i="5"/>
  <c r="H180" i="5"/>
  <c r="H182" i="5"/>
  <c r="H184" i="5"/>
  <c r="H186" i="5"/>
  <c r="H188" i="5"/>
  <c r="H190" i="5"/>
  <c r="H192" i="5"/>
  <c r="H194" i="5"/>
  <c r="H196" i="5"/>
  <c r="H198" i="5"/>
  <c r="H200" i="5"/>
  <c r="H202" i="5"/>
  <c r="H204" i="5"/>
  <c r="H206" i="5"/>
  <c r="H208" i="5"/>
  <c r="H210" i="5"/>
  <c r="H212" i="5"/>
  <c r="H214" i="5"/>
  <c r="H216" i="5"/>
  <c r="H218" i="5"/>
  <c r="H220" i="5"/>
  <c r="H222" i="5"/>
  <c r="H224" i="5"/>
  <c r="H226" i="5"/>
  <c r="H228" i="5"/>
  <c r="H230" i="5"/>
  <c r="H232" i="5"/>
  <c r="H234" i="5"/>
  <c r="H236" i="5"/>
  <c r="H238" i="5"/>
  <c r="H240" i="5"/>
  <c r="H242" i="5"/>
  <c r="H244" i="5"/>
  <c r="H246" i="5"/>
  <c r="H248" i="5"/>
  <c r="H250" i="5"/>
  <c r="H252" i="5"/>
  <c r="H254" i="5"/>
  <c r="H256" i="5"/>
  <c r="H258" i="5"/>
  <c r="H260" i="5"/>
  <c r="H262" i="5"/>
  <c r="H264" i="5"/>
  <c r="H266" i="5"/>
  <c r="H268" i="5"/>
  <c r="H270" i="5"/>
  <c r="G7" i="5"/>
  <c r="G15" i="5"/>
  <c r="G23" i="5"/>
  <c r="G31" i="5"/>
  <c r="G39" i="5"/>
  <c r="G47" i="5"/>
  <c r="G55" i="5"/>
  <c r="G63" i="5"/>
  <c r="G71" i="5"/>
  <c r="G79" i="5"/>
  <c r="G87" i="5"/>
  <c r="G95" i="5"/>
  <c r="G103" i="5"/>
  <c r="G111" i="5"/>
  <c r="G119" i="5"/>
  <c r="G127" i="5"/>
  <c r="G135" i="5"/>
  <c r="G143" i="5"/>
  <c r="G151" i="5"/>
  <c r="G159" i="5"/>
  <c r="G167" i="5"/>
  <c r="G173" i="5"/>
  <c r="G177" i="5"/>
  <c r="G181" i="5"/>
  <c r="G185" i="5"/>
  <c r="G189" i="5"/>
  <c r="G193" i="5"/>
  <c r="G197" i="5"/>
  <c r="G201" i="5"/>
  <c r="G205" i="5"/>
  <c r="G209" i="5"/>
  <c r="G213" i="5"/>
  <c r="G217" i="5"/>
  <c r="G221" i="5"/>
  <c r="G225" i="5"/>
  <c r="G229" i="5"/>
  <c r="G233" i="5"/>
  <c r="G237" i="5"/>
  <c r="G241" i="5"/>
  <c r="G245" i="5"/>
  <c r="G249" i="5"/>
  <c r="G253" i="5"/>
  <c r="G257" i="5"/>
  <c r="H259" i="5"/>
  <c r="G262" i="5"/>
  <c r="G265" i="5"/>
  <c r="H267" i="5"/>
  <c r="G270" i="5"/>
  <c r="H272" i="5"/>
  <c r="H274" i="5"/>
  <c r="H276" i="5"/>
  <c r="H278" i="5"/>
  <c r="H280" i="5"/>
  <c r="H282" i="5"/>
  <c r="H284" i="5"/>
  <c r="H286" i="5"/>
  <c r="H288" i="5"/>
  <c r="H290" i="5"/>
  <c r="H292" i="5"/>
  <c r="H294" i="5"/>
  <c r="H296" i="5"/>
  <c r="H298" i="5"/>
  <c r="H300" i="5"/>
  <c r="H302" i="5"/>
  <c r="H304" i="5"/>
  <c r="H306" i="5"/>
  <c r="H308" i="5"/>
  <c r="H310" i="5"/>
  <c r="H312" i="5"/>
  <c r="H314" i="5"/>
  <c r="H316" i="5"/>
  <c r="H318" i="5"/>
  <c r="H320" i="5"/>
  <c r="H322" i="5"/>
  <c r="H324" i="5"/>
  <c r="H11" i="5"/>
  <c r="H19" i="5"/>
  <c r="H27" i="5"/>
  <c r="H35" i="5"/>
  <c r="H43" i="5"/>
  <c r="H51" i="5"/>
  <c r="H59" i="5"/>
  <c r="H67" i="5"/>
  <c r="H75" i="5"/>
  <c r="H83" i="5"/>
  <c r="H91" i="5"/>
  <c r="H99" i="5"/>
  <c r="H107" i="5"/>
  <c r="H115" i="5"/>
  <c r="H123" i="5"/>
  <c r="H131" i="5"/>
  <c r="H139" i="5"/>
  <c r="H147" i="5"/>
  <c r="H155" i="5"/>
  <c r="H163" i="5"/>
  <c r="G171" i="5"/>
  <c r="H175" i="5"/>
  <c r="H179" i="5"/>
  <c r="H183" i="5"/>
  <c r="H187" i="5"/>
  <c r="H191" i="5"/>
  <c r="I191" i="5" s="1"/>
  <c r="H195" i="5"/>
  <c r="H199" i="5"/>
  <c r="H203" i="5"/>
  <c r="H207" i="5"/>
  <c r="H211" i="5"/>
  <c r="H215" i="5"/>
  <c r="H219" i="5"/>
  <c r="H223" i="5"/>
  <c r="H227" i="5"/>
  <c r="H231" i="5"/>
  <c r="H235" i="5"/>
  <c r="H239" i="5"/>
  <c r="H243" i="5"/>
  <c r="H247" i="5"/>
  <c r="H251" i="5"/>
  <c r="H255" i="5"/>
  <c r="G259" i="5"/>
  <c r="H261" i="5"/>
  <c r="I261" i="5" s="1"/>
  <c r="G264" i="5"/>
  <c r="G267" i="5"/>
  <c r="H269" i="5"/>
  <c r="G272" i="5"/>
  <c r="G274" i="5"/>
  <c r="G276" i="5"/>
  <c r="G278" i="5"/>
  <c r="G280" i="5"/>
  <c r="G282" i="5"/>
  <c r="G284" i="5"/>
  <c r="G286" i="5"/>
  <c r="G288" i="5"/>
  <c r="G290" i="5"/>
  <c r="G292" i="5"/>
  <c r="G294" i="5"/>
  <c r="G296" i="5"/>
  <c r="G298" i="5"/>
  <c r="G300" i="5"/>
  <c r="G302" i="5"/>
  <c r="G304" i="5"/>
  <c r="G306" i="5"/>
  <c r="G308" i="5"/>
  <c r="G310" i="5"/>
  <c r="G312" i="5"/>
  <c r="G314" i="5"/>
  <c r="G316" i="5"/>
  <c r="G318" i="5"/>
  <c r="G320" i="5"/>
  <c r="G322" i="5"/>
  <c r="G324" i="5"/>
  <c r="G326" i="5"/>
  <c r="G328" i="5"/>
  <c r="G330" i="5"/>
  <c r="G332" i="5"/>
  <c r="G334" i="5"/>
  <c r="G336" i="5"/>
  <c r="G338" i="5"/>
  <c r="G340" i="5"/>
  <c r="G342" i="5"/>
  <c r="G344" i="5"/>
  <c r="G346" i="5"/>
  <c r="H349" i="5"/>
  <c r="G345" i="5"/>
  <c r="H339" i="5"/>
  <c r="H334" i="5"/>
  <c r="G329" i="5"/>
  <c r="G323" i="5"/>
  <c r="G315" i="5"/>
  <c r="G307" i="5"/>
  <c r="I307" i="5" s="1"/>
  <c r="G299" i="5"/>
  <c r="G291" i="5"/>
  <c r="G283" i="5"/>
  <c r="G275" i="5"/>
  <c r="G260" i="5"/>
  <c r="H245" i="5"/>
  <c r="H229" i="5"/>
  <c r="H213" i="5"/>
  <c r="H197" i="5"/>
  <c r="H181" i="5"/>
  <c r="H159" i="5"/>
  <c r="H127" i="5"/>
  <c r="H95" i="5"/>
  <c r="H63" i="5"/>
  <c r="H31" i="5"/>
  <c r="G349" i="5"/>
  <c r="G347" i="5"/>
  <c r="H344" i="5"/>
  <c r="H341" i="5"/>
  <c r="G339" i="5"/>
  <c r="H336" i="5"/>
  <c r="H333" i="5"/>
  <c r="G331" i="5"/>
  <c r="H328" i="5"/>
  <c r="H325" i="5"/>
  <c r="H321" i="5"/>
  <c r="H317" i="5"/>
  <c r="H313" i="5"/>
  <c r="H309" i="5"/>
  <c r="H305" i="5"/>
  <c r="H301" i="5"/>
  <c r="H297" i="5"/>
  <c r="H293" i="5"/>
  <c r="H289" i="5"/>
  <c r="H285" i="5"/>
  <c r="H281" i="5"/>
  <c r="H277" i="5"/>
  <c r="H273" i="5"/>
  <c r="G269" i="5"/>
  <c r="H263" i="5"/>
  <c r="G258" i="5"/>
  <c r="G251" i="5"/>
  <c r="G243" i="5"/>
  <c r="G235" i="5"/>
  <c r="G227" i="5"/>
  <c r="G219" i="5"/>
  <c r="G211" i="5"/>
  <c r="G203" i="5"/>
  <c r="G195" i="5"/>
  <c r="G187" i="5"/>
  <c r="G179" i="5"/>
  <c r="G170" i="5"/>
  <c r="G155" i="5"/>
  <c r="G139" i="5"/>
  <c r="G123" i="5"/>
  <c r="G107" i="5"/>
  <c r="G91" i="5"/>
  <c r="G75" i="5"/>
  <c r="G59" i="5"/>
  <c r="G43" i="5"/>
  <c r="G27" i="5"/>
  <c r="G11" i="5"/>
  <c r="G3" i="5"/>
  <c r="H347" i="5"/>
  <c r="H342" i="5"/>
  <c r="G337" i="5"/>
  <c r="H331" i="5"/>
  <c r="H326" i="5"/>
  <c r="G319" i="5"/>
  <c r="G311" i="5"/>
  <c r="G303" i="5"/>
  <c r="G295" i="5"/>
  <c r="G287" i="5"/>
  <c r="G279" i="5"/>
  <c r="G271" i="5"/>
  <c r="H265" i="5"/>
  <c r="H253" i="5"/>
  <c r="H237" i="5"/>
  <c r="H221" i="5"/>
  <c r="H205" i="5"/>
  <c r="H189" i="5"/>
  <c r="H173" i="5"/>
  <c r="H143" i="5"/>
  <c r="H111" i="5"/>
  <c r="H79" i="5"/>
  <c r="H47" i="5"/>
  <c r="H15" i="5"/>
  <c r="H350" i="5"/>
  <c r="H348" i="5"/>
  <c r="H346" i="5"/>
  <c r="H343" i="5"/>
  <c r="G341" i="5"/>
  <c r="H338" i="5"/>
  <c r="H335" i="5"/>
  <c r="G333" i="5"/>
  <c r="H330" i="5"/>
  <c r="H327" i="5"/>
  <c r="G325" i="5"/>
  <c r="G321" i="5"/>
  <c r="G317" i="5"/>
  <c r="G313" i="5"/>
  <c r="G309" i="5"/>
  <c r="G305" i="5"/>
  <c r="G301" i="5"/>
  <c r="G297" i="5"/>
  <c r="G293" i="5"/>
  <c r="G289" i="5"/>
  <c r="G285" i="5"/>
  <c r="G281" i="5"/>
  <c r="G277" i="5"/>
  <c r="G273" i="5"/>
  <c r="G268" i="5"/>
  <c r="G263" i="5"/>
  <c r="H257" i="5"/>
  <c r="H249" i="5"/>
  <c r="H241" i="5"/>
  <c r="H233" i="5"/>
  <c r="H225" i="5"/>
  <c r="H217" i="5"/>
  <c r="H209" i="5"/>
  <c r="H201" i="5"/>
  <c r="H193" i="5"/>
  <c r="H185" i="5"/>
  <c r="H177" i="5"/>
  <c r="H167" i="5"/>
  <c r="H151" i="5"/>
  <c r="H135" i="5"/>
  <c r="H119" i="5"/>
  <c r="H103" i="5"/>
  <c r="H87" i="5"/>
  <c r="H71" i="5"/>
  <c r="H55" i="5"/>
  <c r="H39" i="5"/>
  <c r="H23" i="5"/>
  <c r="H7" i="5"/>
  <c r="E350" i="5"/>
  <c r="E347" i="5"/>
  <c r="E346" i="5"/>
  <c r="E343" i="5"/>
  <c r="E342" i="5"/>
  <c r="C338" i="5"/>
  <c r="C336" i="5"/>
  <c r="C334" i="5"/>
  <c r="C332" i="5"/>
  <c r="C330" i="5"/>
  <c r="C328" i="5"/>
  <c r="C326" i="5"/>
  <c r="C324" i="5"/>
  <c r="C322" i="5"/>
  <c r="C320" i="5"/>
  <c r="C318" i="5"/>
  <c r="C316" i="5"/>
  <c r="C314" i="5"/>
  <c r="C312" i="5"/>
  <c r="C310" i="5"/>
  <c r="C308" i="5"/>
  <c r="C306" i="5"/>
  <c r="C304" i="5"/>
  <c r="C302" i="5"/>
  <c r="C300" i="5"/>
  <c r="C298" i="5"/>
  <c r="C296" i="5"/>
  <c r="C294" i="5"/>
  <c r="C292" i="5"/>
  <c r="C290" i="5"/>
  <c r="C288" i="5"/>
  <c r="C286" i="5"/>
  <c r="C284" i="5"/>
  <c r="C282" i="5"/>
  <c r="C280" i="5"/>
  <c r="C278" i="5"/>
  <c r="C276" i="5"/>
  <c r="C274" i="5"/>
  <c r="C272" i="5"/>
  <c r="C270" i="5"/>
  <c r="C268" i="5"/>
  <c r="C266" i="5"/>
  <c r="C264" i="5"/>
  <c r="C262" i="5"/>
  <c r="C260" i="5"/>
  <c r="C258" i="5"/>
  <c r="C256" i="5"/>
  <c r="C254" i="5"/>
  <c r="C252" i="5"/>
  <c r="C250" i="5"/>
  <c r="C248" i="5"/>
  <c r="C246" i="5"/>
  <c r="C244" i="5"/>
  <c r="C242" i="5"/>
  <c r="C240" i="5"/>
  <c r="C238" i="5"/>
  <c r="C236" i="5"/>
  <c r="C234" i="5"/>
  <c r="C232" i="5"/>
  <c r="C230" i="5"/>
  <c r="C228" i="5"/>
  <c r="C226" i="5"/>
  <c r="C224" i="5"/>
  <c r="C222" i="5"/>
  <c r="C220" i="5"/>
  <c r="C218" i="5"/>
  <c r="D340" i="5"/>
  <c r="E340" i="5" s="1"/>
  <c r="C339" i="5"/>
  <c r="E339" i="5" s="1"/>
  <c r="D338" i="5"/>
  <c r="C337" i="5"/>
  <c r="E337" i="5" s="1"/>
  <c r="D336" i="5"/>
  <c r="C335" i="5"/>
  <c r="E335" i="5" s="1"/>
  <c r="D334" i="5"/>
  <c r="C333" i="5"/>
  <c r="E333" i="5" s="1"/>
  <c r="D332" i="5"/>
  <c r="C331" i="5"/>
  <c r="E331" i="5" s="1"/>
  <c r="D330" i="5"/>
  <c r="C329" i="5"/>
  <c r="E329" i="5" s="1"/>
  <c r="D328" i="5"/>
  <c r="C327" i="5"/>
  <c r="E327" i="5" s="1"/>
  <c r="D326" i="5"/>
  <c r="C325" i="5"/>
  <c r="E325" i="5" s="1"/>
  <c r="D324" i="5"/>
  <c r="C323" i="5"/>
  <c r="E323" i="5" s="1"/>
  <c r="D322" i="5"/>
  <c r="C321" i="5"/>
  <c r="E321" i="5" s="1"/>
  <c r="D320" i="5"/>
  <c r="C319" i="5"/>
  <c r="E319" i="5" s="1"/>
  <c r="D318" i="5"/>
  <c r="C317" i="5"/>
  <c r="E317" i="5" s="1"/>
  <c r="D316" i="5"/>
  <c r="C315" i="5"/>
  <c r="E315" i="5" s="1"/>
  <c r="D314" i="5"/>
  <c r="C313" i="5"/>
  <c r="E313" i="5" s="1"/>
  <c r="D312" i="5"/>
  <c r="C311" i="5"/>
  <c r="E311" i="5" s="1"/>
  <c r="D310" i="5"/>
  <c r="C309" i="5"/>
  <c r="E309" i="5" s="1"/>
  <c r="D308" i="5"/>
  <c r="C307" i="5"/>
  <c r="E307" i="5" s="1"/>
  <c r="D306" i="5"/>
  <c r="C305" i="5"/>
  <c r="E305" i="5" s="1"/>
  <c r="D304" i="5"/>
  <c r="C303" i="5"/>
  <c r="E303" i="5" s="1"/>
  <c r="D302" i="5"/>
  <c r="C301" i="5"/>
  <c r="E301" i="5" s="1"/>
  <c r="D300" i="5"/>
  <c r="C299" i="5"/>
  <c r="E299" i="5" s="1"/>
  <c r="D298" i="5"/>
  <c r="C297" i="5"/>
  <c r="E297" i="5" s="1"/>
  <c r="D296" i="5"/>
  <c r="C295" i="5"/>
  <c r="E295" i="5" s="1"/>
  <c r="D294" i="5"/>
  <c r="C293" i="5"/>
  <c r="E293" i="5" s="1"/>
  <c r="D292" i="5"/>
  <c r="C291" i="5"/>
  <c r="E291" i="5" s="1"/>
  <c r="D290" i="5"/>
  <c r="C289" i="5"/>
  <c r="E289" i="5" s="1"/>
  <c r="D288" i="5"/>
  <c r="C287" i="5"/>
  <c r="E287" i="5" s="1"/>
  <c r="D286" i="5"/>
  <c r="C285" i="5"/>
  <c r="E285" i="5" s="1"/>
  <c r="D284" i="5"/>
  <c r="C283" i="5"/>
  <c r="E283" i="5" s="1"/>
  <c r="D282" i="5"/>
  <c r="C281" i="5"/>
  <c r="E281" i="5" s="1"/>
  <c r="D280" i="5"/>
  <c r="C279" i="5"/>
  <c r="D278" i="5"/>
  <c r="C277" i="5"/>
  <c r="D276" i="5"/>
  <c r="C275" i="5"/>
  <c r="D274" i="5"/>
  <c r="C273" i="5"/>
  <c r="D272" i="5"/>
  <c r="C271" i="5"/>
  <c r="D270" i="5"/>
  <c r="C269" i="5"/>
  <c r="D268" i="5"/>
  <c r="C267" i="5"/>
  <c r="D266" i="5"/>
  <c r="C265" i="5"/>
  <c r="D264" i="5"/>
  <c r="C263" i="5"/>
  <c r="D262" i="5"/>
  <c r="C261" i="5"/>
  <c r="D260" i="5"/>
  <c r="C259" i="5"/>
  <c r="D258" i="5"/>
  <c r="C257" i="5"/>
  <c r="D256" i="5"/>
  <c r="C255" i="5"/>
  <c r="D254" i="5"/>
  <c r="C253" i="5"/>
  <c r="D252" i="5"/>
  <c r="C251" i="5"/>
  <c r="D250" i="5"/>
  <c r="C249" i="5"/>
  <c r="D248" i="5"/>
  <c r="C247" i="5"/>
  <c r="D246" i="5"/>
  <c r="C245" i="5"/>
  <c r="D244" i="5"/>
  <c r="C243" i="5"/>
  <c r="D242" i="5"/>
  <c r="C241" i="5"/>
  <c r="D240" i="5"/>
  <c r="C239" i="5"/>
  <c r="D238" i="5"/>
  <c r="C237" i="5"/>
  <c r="D236" i="5"/>
  <c r="C235" i="5"/>
  <c r="D234" i="5"/>
  <c r="C233" i="5"/>
  <c r="D232" i="5"/>
  <c r="C231" i="5"/>
  <c r="D230" i="5"/>
  <c r="C229" i="5"/>
  <c r="D228" i="5"/>
  <c r="C227" i="5"/>
  <c r="D226" i="5"/>
  <c r="C225" i="5"/>
  <c r="D224" i="5"/>
  <c r="C223" i="5"/>
  <c r="D222" i="5"/>
  <c r="C221" i="5"/>
  <c r="D220" i="5"/>
  <c r="C219" i="5"/>
  <c r="D218" i="5"/>
  <c r="C217" i="5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F334" i="2"/>
  <c r="F335" i="2"/>
  <c r="F336" i="2"/>
  <c r="F337" i="2"/>
  <c r="F338" i="2"/>
  <c r="N736" i="4"/>
  <c r="N735" i="4"/>
  <c r="N734" i="4"/>
  <c r="N733" i="4"/>
  <c r="N732" i="4"/>
  <c r="N731" i="4"/>
  <c r="N730" i="4"/>
  <c r="N729" i="4"/>
  <c r="N728" i="4"/>
  <c r="N727" i="4"/>
  <c r="N726" i="4"/>
  <c r="N725" i="4"/>
  <c r="N724" i="4"/>
  <c r="N723" i="4"/>
  <c r="N722" i="4"/>
  <c r="N721" i="4"/>
  <c r="N720" i="4"/>
  <c r="N719" i="4"/>
  <c r="N718" i="4"/>
  <c r="N717" i="4"/>
  <c r="N716" i="4"/>
  <c r="N715" i="4"/>
  <c r="N714" i="4"/>
  <c r="N713" i="4"/>
  <c r="N712" i="4"/>
  <c r="N711" i="4"/>
  <c r="N710" i="4"/>
  <c r="N709" i="4"/>
  <c r="N708" i="4"/>
  <c r="N707" i="4"/>
  <c r="N706" i="4"/>
  <c r="N705" i="4"/>
  <c r="N704" i="4"/>
  <c r="N703" i="4"/>
  <c r="N702" i="4"/>
  <c r="N701" i="4"/>
  <c r="N700" i="4"/>
  <c r="N699" i="4"/>
  <c r="N698" i="4"/>
  <c r="N697" i="4"/>
  <c r="N696" i="4"/>
  <c r="N695" i="4"/>
  <c r="N694" i="4"/>
  <c r="N693" i="4"/>
  <c r="N692" i="4"/>
  <c r="N691" i="4"/>
  <c r="N690" i="4"/>
  <c r="N689" i="4"/>
  <c r="N688" i="4"/>
  <c r="N687" i="4"/>
  <c r="N686" i="4"/>
  <c r="N685" i="4"/>
  <c r="N684" i="4"/>
  <c r="N683" i="4"/>
  <c r="N682" i="4"/>
  <c r="N681" i="4"/>
  <c r="N680" i="4"/>
  <c r="N679" i="4"/>
  <c r="N678" i="4"/>
  <c r="N677" i="4"/>
  <c r="N676" i="4"/>
  <c r="N675" i="4"/>
  <c r="N674" i="4"/>
  <c r="N673" i="4"/>
  <c r="N672" i="4"/>
  <c r="N671" i="4"/>
  <c r="N670" i="4"/>
  <c r="N669" i="4"/>
  <c r="N668" i="4"/>
  <c r="N667" i="4"/>
  <c r="N666" i="4"/>
  <c r="N665" i="4"/>
  <c r="N664" i="4"/>
  <c r="N663" i="4"/>
  <c r="N662" i="4"/>
  <c r="N661" i="4"/>
  <c r="N660" i="4"/>
  <c r="N659" i="4"/>
  <c r="N658" i="4"/>
  <c r="N657" i="4"/>
  <c r="N656" i="4"/>
  <c r="N655" i="4"/>
  <c r="N654" i="4"/>
  <c r="N653" i="4"/>
  <c r="N652" i="4"/>
  <c r="N651" i="4"/>
  <c r="N650" i="4"/>
  <c r="N649" i="4"/>
  <c r="N648" i="4"/>
  <c r="N647" i="4"/>
  <c r="N646" i="4"/>
  <c r="N645" i="4"/>
  <c r="N644" i="4"/>
  <c r="N643" i="4"/>
  <c r="N642" i="4"/>
  <c r="N641" i="4"/>
  <c r="N640" i="4"/>
  <c r="N639" i="4"/>
  <c r="N638" i="4"/>
  <c r="N637" i="4"/>
  <c r="N636" i="4"/>
  <c r="N635" i="4"/>
  <c r="N634" i="4"/>
  <c r="N633" i="4"/>
  <c r="N632" i="4"/>
  <c r="N631" i="4"/>
  <c r="N630" i="4"/>
  <c r="N629" i="4"/>
  <c r="N628" i="4"/>
  <c r="N627" i="4"/>
  <c r="N626" i="4"/>
  <c r="N625" i="4"/>
  <c r="N624" i="4"/>
  <c r="N623" i="4"/>
  <c r="N622" i="4"/>
  <c r="N621" i="4"/>
  <c r="N620" i="4"/>
  <c r="N619" i="4"/>
  <c r="N618" i="4"/>
  <c r="N617" i="4"/>
  <c r="N616" i="4"/>
  <c r="N615" i="4"/>
  <c r="N614" i="4"/>
  <c r="N613" i="4"/>
  <c r="N612" i="4"/>
  <c r="N611" i="4"/>
  <c r="N610" i="4"/>
  <c r="N609" i="4"/>
  <c r="N608" i="4"/>
  <c r="N607" i="4"/>
  <c r="N606" i="4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92" i="4"/>
  <c r="N591" i="4"/>
  <c r="N590" i="4"/>
  <c r="N589" i="4"/>
  <c r="N588" i="4"/>
  <c r="N587" i="4"/>
  <c r="N586" i="4"/>
  <c r="N585" i="4"/>
  <c r="N584" i="4"/>
  <c r="N583" i="4"/>
  <c r="N58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67" i="4"/>
  <c r="N566" i="4"/>
  <c r="N565" i="4"/>
  <c r="N564" i="4"/>
  <c r="N563" i="4"/>
  <c r="N562" i="4"/>
  <c r="N561" i="4"/>
  <c r="N560" i="4"/>
  <c r="N559" i="4"/>
  <c r="N558" i="4"/>
  <c r="N55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42" i="4"/>
  <c r="N541" i="4"/>
  <c r="N540" i="4"/>
  <c r="N539" i="4"/>
  <c r="N538" i="4"/>
  <c r="N537" i="4"/>
  <c r="N536" i="4"/>
  <c r="N535" i="4"/>
  <c r="N534" i="4"/>
  <c r="N533" i="4"/>
  <c r="N532" i="4"/>
  <c r="N531" i="4"/>
  <c r="N530" i="4"/>
  <c r="N529" i="4"/>
  <c r="N528" i="4"/>
  <c r="N527" i="4"/>
  <c r="N526" i="4"/>
  <c r="N525" i="4"/>
  <c r="N524" i="4"/>
  <c r="N523" i="4"/>
  <c r="N522" i="4"/>
  <c r="N521" i="4"/>
  <c r="N520" i="4"/>
  <c r="N519" i="4"/>
  <c r="N518" i="4"/>
  <c r="N517" i="4"/>
  <c r="N516" i="4"/>
  <c r="N515" i="4"/>
  <c r="N514" i="4"/>
  <c r="N513" i="4"/>
  <c r="N512" i="4"/>
  <c r="N511" i="4"/>
  <c r="N510" i="4"/>
  <c r="N509" i="4"/>
  <c r="N508" i="4"/>
  <c r="N507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92" i="4"/>
  <c r="N491" i="4"/>
  <c r="N490" i="4"/>
  <c r="N489" i="4"/>
  <c r="N488" i="4"/>
  <c r="N487" i="4"/>
  <c r="N486" i="4"/>
  <c r="N485" i="4"/>
  <c r="N484" i="4"/>
  <c r="N483" i="4"/>
  <c r="N48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67" i="4"/>
  <c r="N466" i="4"/>
  <c r="N465" i="4"/>
  <c r="N464" i="4"/>
  <c r="N463" i="4"/>
  <c r="N462" i="4"/>
  <c r="N461" i="4"/>
  <c r="N460" i="4"/>
  <c r="N459" i="4"/>
  <c r="N458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7" i="4"/>
  <c r="N7" i="4"/>
  <c r="O6" i="4"/>
  <c r="N6" i="4"/>
  <c r="O5" i="4"/>
  <c r="N5" i="4"/>
  <c r="O4" i="4"/>
  <c r="N4" i="4"/>
  <c r="O3" i="4"/>
  <c r="N3" i="4"/>
  <c r="E91" i="5" l="1"/>
  <c r="E148" i="5"/>
  <c r="P8" i="4"/>
  <c r="P4" i="4"/>
  <c r="I8" i="4"/>
  <c r="I11" i="4"/>
  <c r="P11" i="4"/>
  <c r="I9" i="4"/>
  <c r="P10" i="4"/>
  <c r="I10" i="4"/>
  <c r="P9" i="4"/>
  <c r="P7" i="4"/>
  <c r="P3" i="4"/>
  <c r="I7" i="4"/>
  <c r="I3" i="4"/>
  <c r="P6" i="4"/>
  <c r="I6" i="4"/>
  <c r="P5" i="4"/>
  <c r="P12" i="4"/>
  <c r="I14" i="4"/>
  <c r="P13" i="4"/>
  <c r="I13" i="4"/>
  <c r="E63" i="5"/>
  <c r="E71" i="5"/>
  <c r="E191" i="5"/>
  <c r="E8" i="5"/>
  <c r="E154" i="5"/>
  <c r="E151" i="5"/>
  <c r="I239" i="5"/>
  <c r="I315" i="5"/>
  <c r="I247" i="5"/>
  <c r="E5" i="5"/>
  <c r="E6" i="5"/>
  <c r="E7" i="5"/>
  <c r="E4" i="5"/>
  <c r="E235" i="5"/>
  <c r="E126" i="5"/>
  <c r="E158" i="5"/>
  <c r="E217" i="5"/>
  <c r="E245" i="5"/>
  <c r="E253" i="5"/>
  <c r="E261" i="5"/>
  <c r="E273" i="5"/>
  <c r="E83" i="5"/>
  <c r="E167" i="5"/>
  <c r="E199" i="5"/>
  <c r="E113" i="5"/>
  <c r="E121" i="5"/>
  <c r="E176" i="5"/>
  <c r="E208" i="5"/>
  <c r="E58" i="5"/>
  <c r="I91" i="5"/>
  <c r="E55" i="5"/>
  <c r="E214" i="5"/>
  <c r="I155" i="5"/>
  <c r="I227" i="5"/>
  <c r="E23" i="5"/>
  <c r="E198" i="5"/>
  <c r="E150" i="5"/>
  <c r="E210" i="5"/>
  <c r="E182" i="5"/>
  <c r="E202" i="5"/>
  <c r="E142" i="5"/>
  <c r="E174" i="5"/>
  <c r="I349" i="5"/>
  <c r="E194" i="5"/>
  <c r="E279" i="5"/>
  <c r="E138" i="5"/>
  <c r="E170" i="5"/>
  <c r="E172" i="5"/>
  <c r="E204" i="5"/>
  <c r="E178" i="5"/>
  <c r="E130" i="5"/>
  <c r="E162" i="5"/>
  <c r="E225" i="5"/>
  <c r="E87" i="5"/>
  <c r="E140" i="5"/>
  <c r="E146" i="5"/>
  <c r="E267" i="5"/>
  <c r="E241" i="5"/>
  <c r="E257" i="5"/>
  <c r="E79" i="5"/>
  <c r="E180" i="5"/>
  <c r="E186" i="5"/>
  <c r="E212" i="5"/>
  <c r="E341" i="5"/>
  <c r="E349" i="5"/>
  <c r="E49" i="5"/>
  <c r="E57" i="5"/>
  <c r="E184" i="5"/>
  <c r="E122" i="5"/>
  <c r="E47" i="5"/>
  <c r="E132" i="5"/>
  <c r="E231" i="5"/>
  <c r="E255" i="5"/>
  <c r="E75" i="5"/>
  <c r="E31" i="5"/>
  <c r="E46" i="5"/>
  <c r="E78" i="5"/>
  <c r="E95" i="5"/>
  <c r="E112" i="5"/>
  <c r="E156" i="5"/>
  <c r="E164" i="5"/>
  <c r="E187" i="5"/>
  <c r="E196" i="5"/>
  <c r="E143" i="5"/>
  <c r="E22" i="5"/>
  <c r="E28" i="5"/>
  <c r="E42" i="5"/>
  <c r="E52" i="5"/>
  <c r="E219" i="5"/>
  <c r="E251" i="5"/>
  <c r="E15" i="5"/>
  <c r="E27" i="5"/>
  <c r="E153" i="5"/>
  <c r="E169" i="5"/>
  <c r="E185" i="5"/>
  <c r="E201" i="5"/>
  <c r="E32" i="5"/>
  <c r="E56" i="5"/>
  <c r="E62" i="5"/>
  <c r="E72" i="5"/>
  <c r="E88" i="5"/>
  <c r="E94" i="5"/>
  <c r="E103" i="5"/>
  <c r="E104" i="5"/>
  <c r="E111" i="5"/>
  <c r="E119" i="5"/>
  <c r="E120" i="5"/>
  <c r="E155" i="5"/>
  <c r="E188" i="5"/>
  <c r="E147" i="5"/>
  <c r="E163" i="5"/>
  <c r="E195" i="5"/>
  <c r="E145" i="5"/>
  <c r="E161" i="5"/>
  <c r="E177" i="5"/>
  <c r="E193" i="5"/>
  <c r="E209" i="5"/>
  <c r="E136" i="5"/>
  <c r="E36" i="5"/>
  <c r="E35" i="5"/>
  <c r="E40" i="5"/>
  <c r="E44" i="5"/>
  <c r="E76" i="5"/>
  <c r="E92" i="5"/>
  <c r="E107" i="5"/>
  <c r="E115" i="5"/>
  <c r="E123" i="5"/>
  <c r="E152" i="5"/>
  <c r="E345" i="5"/>
  <c r="E48" i="5"/>
  <c r="E70" i="5"/>
  <c r="E80" i="5"/>
  <c r="E129" i="5"/>
  <c r="E19" i="5"/>
  <c r="E59" i="5"/>
  <c r="E215" i="5"/>
  <c r="E181" i="5"/>
  <c r="E24" i="5"/>
  <c r="E216" i="5"/>
  <c r="E348" i="5"/>
  <c r="E133" i="5"/>
  <c r="E149" i="5"/>
  <c r="E165" i="5"/>
  <c r="E197" i="5"/>
  <c r="E213" i="5"/>
  <c r="E54" i="5"/>
  <c r="E64" i="5"/>
  <c r="E86" i="5"/>
  <c r="E96" i="5"/>
  <c r="E110" i="5"/>
  <c r="E51" i="5"/>
  <c r="E127" i="5"/>
  <c r="E159" i="5"/>
  <c r="E175" i="5"/>
  <c r="E207" i="5"/>
  <c r="E192" i="5"/>
  <c r="E106" i="5"/>
  <c r="E105" i="5"/>
  <c r="E25" i="5"/>
  <c r="E81" i="5"/>
  <c r="E97" i="5"/>
  <c r="E237" i="5"/>
  <c r="E265" i="5"/>
  <c r="E102" i="5"/>
  <c r="E118" i="5"/>
  <c r="E131" i="5"/>
  <c r="E125" i="5"/>
  <c r="E141" i="5"/>
  <c r="E157" i="5"/>
  <c r="E189" i="5"/>
  <c r="E38" i="5"/>
  <c r="E60" i="5"/>
  <c r="E67" i="5"/>
  <c r="E82" i="5"/>
  <c r="E90" i="5"/>
  <c r="E108" i="5"/>
  <c r="E124" i="5"/>
  <c r="E200" i="5"/>
  <c r="E21" i="5"/>
  <c r="E29" i="5"/>
  <c r="E37" i="5"/>
  <c r="E53" i="5"/>
  <c r="E61" i="5"/>
  <c r="E69" i="5"/>
  <c r="E77" i="5"/>
  <c r="E85" i="5"/>
  <c r="E93" i="5"/>
  <c r="E101" i="5"/>
  <c r="E117" i="5"/>
  <c r="E211" i="5"/>
  <c r="E259" i="5"/>
  <c r="E89" i="5"/>
  <c r="E29" i="3"/>
  <c r="I29" i="3"/>
  <c r="E28" i="3"/>
  <c r="E109" i="5"/>
  <c r="E45" i="5"/>
  <c r="E168" i="5"/>
  <c r="E26" i="5"/>
  <c r="E50" i="5"/>
  <c r="E179" i="5"/>
  <c r="E344" i="5"/>
  <c r="E30" i="5"/>
  <c r="E33" i="5"/>
  <c r="E41" i="5"/>
  <c r="E65" i="5"/>
  <c r="E73" i="5"/>
  <c r="I19" i="5"/>
  <c r="E243" i="5"/>
  <c r="E173" i="5"/>
  <c r="E205" i="5"/>
  <c r="E135" i="5"/>
  <c r="E183" i="5"/>
  <c r="E20" i="5"/>
  <c r="E34" i="5"/>
  <c r="E43" i="5"/>
  <c r="E68" i="5"/>
  <c r="E66" i="5"/>
  <c r="E74" i="5"/>
  <c r="E84" i="5"/>
  <c r="E100" i="5"/>
  <c r="E98" i="5"/>
  <c r="E116" i="5"/>
  <c r="E114" i="5"/>
  <c r="E247" i="5"/>
  <c r="E271" i="5"/>
  <c r="E221" i="5"/>
  <c r="E229" i="5"/>
  <c r="E233" i="5"/>
  <c r="E249" i="5"/>
  <c r="E269" i="5"/>
  <c r="E277" i="5"/>
  <c r="E99" i="5"/>
  <c r="E139" i="5"/>
  <c r="E171" i="5"/>
  <c r="E203" i="5"/>
  <c r="E137" i="5"/>
  <c r="I258" i="5"/>
  <c r="G26" i="3"/>
  <c r="G27" i="3"/>
  <c r="E223" i="5"/>
  <c r="E227" i="5"/>
  <c r="E239" i="5"/>
  <c r="E263" i="5"/>
  <c r="E275" i="5"/>
  <c r="E18" i="5"/>
  <c r="G29" i="3"/>
  <c r="I350" i="5"/>
  <c r="I299" i="5"/>
  <c r="I332" i="5"/>
  <c r="I223" i="5"/>
  <c r="I207" i="5"/>
  <c r="I115" i="5"/>
  <c r="I27" i="5"/>
  <c r="I329" i="5"/>
  <c r="I271" i="5"/>
  <c r="E17" i="5"/>
  <c r="I131" i="5"/>
  <c r="I172" i="5"/>
  <c r="I266" i="5"/>
  <c r="I270" i="5"/>
  <c r="I303" i="5"/>
  <c r="I55" i="5"/>
  <c r="I119" i="5"/>
  <c r="I319" i="5"/>
  <c r="I311" i="5"/>
  <c r="I281" i="5"/>
  <c r="I313" i="5"/>
  <c r="I283" i="5"/>
  <c r="I231" i="5"/>
  <c r="I215" i="5"/>
  <c r="I183" i="5"/>
  <c r="I35" i="5"/>
  <c r="E16" i="5"/>
  <c r="I39" i="5"/>
  <c r="I263" i="5"/>
  <c r="I297" i="5"/>
  <c r="I348" i="5"/>
  <c r="I343" i="5"/>
  <c r="I291" i="5"/>
  <c r="I345" i="5"/>
  <c r="I143" i="5"/>
  <c r="I195" i="5"/>
  <c r="E14" i="5"/>
  <c r="E12" i="5"/>
  <c r="I159" i="5"/>
  <c r="I87" i="5"/>
  <c r="I147" i="5"/>
  <c r="I335" i="5"/>
  <c r="I175" i="5"/>
  <c r="I99" i="5"/>
  <c r="E9" i="5"/>
  <c r="I289" i="5"/>
  <c r="I321" i="5"/>
  <c r="I79" i="5"/>
  <c r="I163" i="5"/>
  <c r="I23" i="5"/>
  <c r="I277" i="5"/>
  <c r="I293" i="5"/>
  <c r="I309" i="5"/>
  <c r="I325" i="5"/>
  <c r="I15" i="5"/>
  <c r="I221" i="5"/>
  <c r="I339" i="5"/>
  <c r="I255" i="5"/>
  <c r="I83" i="5"/>
  <c r="I51" i="5"/>
  <c r="I67" i="5"/>
  <c r="I273" i="5"/>
  <c r="I305" i="5"/>
  <c r="I333" i="5"/>
  <c r="I323" i="5"/>
  <c r="I287" i="5"/>
  <c r="E218" i="5"/>
  <c r="E226" i="5"/>
  <c r="E234" i="5"/>
  <c r="E242" i="5"/>
  <c r="E250" i="5"/>
  <c r="E258" i="5"/>
  <c r="E266" i="5"/>
  <c r="E274" i="5"/>
  <c r="E282" i="5"/>
  <c r="E290" i="5"/>
  <c r="E298" i="5"/>
  <c r="E306" i="5"/>
  <c r="E314" i="5"/>
  <c r="E322" i="5"/>
  <c r="E330" i="5"/>
  <c r="E338" i="5"/>
  <c r="I327" i="5"/>
  <c r="I173" i="5"/>
  <c r="I279" i="5"/>
  <c r="I337" i="5"/>
  <c r="I167" i="5"/>
  <c r="I103" i="5"/>
  <c r="I189" i="5"/>
  <c r="I253" i="5"/>
  <c r="I342" i="5"/>
  <c r="I59" i="5"/>
  <c r="I123" i="5"/>
  <c r="I179" i="5"/>
  <c r="I211" i="5"/>
  <c r="I243" i="5"/>
  <c r="I331" i="5"/>
  <c r="I275" i="5"/>
  <c r="I334" i="5"/>
  <c r="I322" i="5"/>
  <c r="I314" i="5"/>
  <c r="I306" i="5"/>
  <c r="I298" i="5"/>
  <c r="I290" i="5"/>
  <c r="I282" i="5"/>
  <c r="I274" i="5"/>
  <c r="I171" i="5"/>
  <c r="I259" i="5"/>
  <c r="I245" i="5"/>
  <c r="I229" i="5"/>
  <c r="I181" i="5"/>
  <c r="I63" i="5"/>
  <c r="I164" i="5"/>
  <c r="I156" i="5"/>
  <c r="I148" i="5"/>
  <c r="I140" i="5"/>
  <c r="I132" i="5"/>
  <c r="I124" i="5"/>
  <c r="I116" i="5"/>
  <c r="I108" i="5"/>
  <c r="I100" i="5"/>
  <c r="I92" i="5"/>
  <c r="I84" i="5"/>
  <c r="I76" i="5"/>
  <c r="I68" i="5"/>
  <c r="I60" i="5"/>
  <c r="I52" i="5"/>
  <c r="I44" i="5"/>
  <c r="I36" i="5"/>
  <c r="I28" i="5"/>
  <c r="I20" i="5"/>
  <c r="I12" i="5"/>
  <c r="I4" i="5"/>
  <c r="I47" i="5"/>
  <c r="I237" i="5"/>
  <c r="I170" i="5"/>
  <c r="I340" i="5"/>
  <c r="I9" i="5"/>
  <c r="I111" i="5"/>
  <c r="I205" i="5"/>
  <c r="I295" i="5"/>
  <c r="I326" i="5"/>
  <c r="I347" i="5"/>
  <c r="I336" i="5"/>
  <c r="I199" i="5"/>
  <c r="I209" i="5"/>
  <c r="I157" i="5"/>
  <c r="I141" i="5"/>
  <c r="I125" i="5"/>
  <c r="I109" i="5"/>
  <c r="I93" i="5"/>
  <c r="I77" i="5"/>
  <c r="I61" i="5"/>
  <c r="I45" i="5"/>
  <c r="I29" i="5"/>
  <c r="I13" i="5"/>
  <c r="I285" i="5"/>
  <c r="I317" i="5"/>
  <c r="I7" i="5"/>
  <c r="I71" i="5"/>
  <c r="I135" i="5"/>
  <c r="I75" i="5"/>
  <c r="I139" i="5"/>
  <c r="I187" i="5"/>
  <c r="I219" i="5"/>
  <c r="I251" i="5"/>
  <c r="I328" i="5"/>
  <c r="I320" i="5"/>
  <c r="I312" i="5"/>
  <c r="I304" i="5"/>
  <c r="I296" i="5"/>
  <c r="I288" i="5"/>
  <c r="I280" i="5"/>
  <c r="I272" i="5"/>
  <c r="I267" i="5"/>
  <c r="I241" i="5"/>
  <c r="I301" i="5"/>
  <c r="I264" i="5"/>
  <c r="I235" i="5"/>
  <c r="I203" i="5"/>
  <c r="I107" i="5"/>
  <c r="I43" i="5"/>
  <c r="I197" i="5"/>
  <c r="I127" i="5"/>
  <c r="I95" i="5"/>
  <c r="I31" i="5"/>
  <c r="I256" i="5"/>
  <c r="I248" i="5"/>
  <c r="I240" i="5"/>
  <c r="I232" i="5"/>
  <c r="I224" i="5"/>
  <c r="I216" i="5"/>
  <c r="I208" i="5"/>
  <c r="I200" i="5"/>
  <c r="I192" i="5"/>
  <c r="I184" i="5"/>
  <c r="I176" i="5"/>
  <c r="I165" i="5"/>
  <c r="I149" i="5"/>
  <c r="I133" i="5"/>
  <c r="I117" i="5"/>
  <c r="I101" i="5"/>
  <c r="I85" i="5"/>
  <c r="I69" i="5"/>
  <c r="I53" i="5"/>
  <c r="I37" i="5"/>
  <c r="I21" i="5"/>
  <c r="I6" i="5"/>
  <c r="I177" i="5"/>
  <c r="I151" i="5"/>
  <c r="I162" i="5"/>
  <c r="I154" i="5"/>
  <c r="I146" i="5"/>
  <c r="I138" i="5"/>
  <c r="I130" i="5"/>
  <c r="I122" i="5"/>
  <c r="I114" i="5"/>
  <c r="I106" i="5"/>
  <c r="I98" i="5"/>
  <c r="I90" i="5"/>
  <c r="I82" i="5"/>
  <c r="I74" i="5"/>
  <c r="I66" i="5"/>
  <c r="I58" i="5"/>
  <c r="I50" i="5"/>
  <c r="I42" i="5"/>
  <c r="I34" i="5"/>
  <c r="I26" i="5"/>
  <c r="I18" i="5"/>
  <c r="I10" i="5"/>
  <c r="I246" i="5"/>
  <c r="I230" i="5"/>
  <c r="I214" i="5"/>
  <c r="I198" i="5"/>
  <c r="I182" i="5"/>
  <c r="I161" i="5"/>
  <c r="I129" i="5"/>
  <c r="I97" i="5"/>
  <c r="I65" i="5"/>
  <c r="I33" i="5"/>
  <c r="E3" i="5"/>
  <c r="I338" i="5"/>
  <c r="I318" i="5"/>
  <c r="I310" i="5"/>
  <c r="I302" i="5"/>
  <c r="I294" i="5"/>
  <c r="I286" i="5"/>
  <c r="I278" i="5"/>
  <c r="I269" i="5"/>
  <c r="I265" i="5"/>
  <c r="I252" i="5"/>
  <c r="I244" i="5"/>
  <c r="I236" i="5"/>
  <c r="I228" i="5"/>
  <c r="I220" i="5"/>
  <c r="I212" i="5"/>
  <c r="I204" i="5"/>
  <c r="I196" i="5"/>
  <c r="I188" i="5"/>
  <c r="I180" i="5"/>
  <c r="I168" i="5"/>
  <c r="I160" i="5"/>
  <c r="I152" i="5"/>
  <c r="I144" i="5"/>
  <c r="I136" i="5"/>
  <c r="I128" i="5"/>
  <c r="I120" i="5"/>
  <c r="I112" i="5"/>
  <c r="I104" i="5"/>
  <c r="I96" i="5"/>
  <c r="I88" i="5"/>
  <c r="I80" i="5"/>
  <c r="I72" i="5"/>
  <c r="I64" i="5"/>
  <c r="I56" i="5"/>
  <c r="I48" i="5"/>
  <c r="I40" i="5"/>
  <c r="I32" i="5"/>
  <c r="I24" i="5"/>
  <c r="I16" i="5"/>
  <c r="I8" i="5"/>
  <c r="I213" i="5"/>
  <c r="I346" i="5"/>
  <c r="I11" i="5"/>
  <c r="I344" i="5"/>
  <c r="I257" i="5"/>
  <c r="I225" i="5"/>
  <c r="I193" i="5"/>
  <c r="I254" i="5"/>
  <c r="I238" i="5"/>
  <c r="I222" i="5"/>
  <c r="I206" i="5"/>
  <c r="I190" i="5"/>
  <c r="I174" i="5"/>
  <c r="I145" i="5"/>
  <c r="I113" i="5"/>
  <c r="I81" i="5"/>
  <c r="I49" i="5"/>
  <c r="I17" i="5"/>
  <c r="I268" i="5"/>
  <c r="I330" i="5"/>
  <c r="I341" i="5"/>
  <c r="I260" i="5"/>
  <c r="I324" i="5"/>
  <c r="I316" i="5"/>
  <c r="I308" i="5"/>
  <c r="I300" i="5"/>
  <c r="I292" i="5"/>
  <c r="I284" i="5"/>
  <c r="I276" i="5"/>
  <c r="I262" i="5"/>
  <c r="I249" i="5"/>
  <c r="I233" i="5"/>
  <c r="I217" i="5"/>
  <c r="I201" i="5"/>
  <c r="I185" i="5"/>
  <c r="I5" i="5"/>
  <c r="I250" i="5"/>
  <c r="I242" i="5"/>
  <c r="I234" i="5"/>
  <c r="I226" i="5"/>
  <c r="I218" i="5"/>
  <c r="I210" i="5"/>
  <c r="I202" i="5"/>
  <c r="I194" i="5"/>
  <c r="I186" i="5"/>
  <c r="I178" i="5"/>
  <c r="I169" i="5"/>
  <c r="I153" i="5"/>
  <c r="I137" i="5"/>
  <c r="I121" i="5"/>
  <c r="I105" i="5"/>
  <c r="I89" i="5"/>
  <c r="I73" i="5"/>
  <c r="I57" i="5"/>
  <c r="I41" i="5"/>
  <c r="I25" i="5"/>
  <c r="I166" i="5"/>
  <c r="I158" i="5"/>
  <c r="I150" i="5"/>
  <c r="I142" i="5"/>
  <c r="I134" i="5"/>
  <c r="I126" i="5"/>
  <c r="I118" i="5"/>
  <c r="I110" i="5"/>
  <c r="I102" i="5"/>
  <c r="I94" i="5"/>
  <c r="I86" i="5"/>
  <c r="I78" i="5"/>
  <c r="I70" i="5"/>
  <c r="I62" i="5"/>
  <c r="I54" i="5"/>
  <c r="I46" i="5"/>
  <c r="I38" i="5"/>
  <c r="I30" i="5"/>
  <c r="I22" i="5"/>
  <c r="I14" i="5"/>
  <c r="I3" i="5"/>
  <c r="E318" i="5"/>
  <c r="E326" i="5"/>
  <c r="E334" i="5"/>
  <c r="E10" i="5"/>
  <c r="E254" i="5"/>
  <c r="E262" i="5"/>
  <c r="E270" i="5"/>
  <c r="E278" i="5"/>
  <c r="E286" i="5"/>
  <c r="E294" i="5"/>
  <c r="E302" i="5"/>
  <c r="E310" i="5"/>
  <c r="E11" i="5"/>
  <c r="E13" i="5"/>
  <c r="E224" i="5"/>
  <c r="E232" i="5"/>
  <c r="E240" i="5"/>
  <c r="E248" i="5"/>
  <c r="E256" i="5"/>
  <c r="E264" i="5"/>
  <c r="E272" i="5"/>
  <c r="E280" i="5"/>
  <c r="E288" i="5"/>
  <c r="E296" i="5"/>
  <c r="E304" i="5"/>
  <c r="E312" i="5"/>
  <c r="E320" i="5"/>
  <c r="E328" i="5"/>
  <c r="E336" i="5"/>
  <c r="E222" i="5"/>
  <c r="E230" i="5"/>
  <c r="E238" i="5"/>
  <c r="E246" i="5"/>
  <c r="E220" i="5"/>
  <c r="E228" i="5"/>
  <c r="E236" i="5"/>
  <c r="E244" i="5"/>
  <c r="E252" i="5"/>
  <c r="E260" i="5"/>
  <c r="E268" i="5"/>
  <c r="E276" i="5"/>
  <c r="E284" i="5"/>
  <c r="E292" i="5"/>
  <c r="E300" i="5"/>
  <c r="E308" i="5"/>
  <c r="E316" i="5"/>
  <c r="E324" i="5"/>
  <c r="E332" i="5"/>
  <c r="P14" i="4"/>
  <c r="I39" i="3" l="1"/>
  <c r="C24" i="3" l="1"/>
  <c r="D24" i="3"/>
  <c r="J24" i="3" s="1"/>
  <c r="C25" i="3"/>
  <c r="D25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F15" i="3" s="1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D3" i="3"/>
  <c r="C3" i="3"/>
  <c r="F25" i="3" l="1"/>
  <c r="J25" i="3"/>
  <c r="J39" i="3" s="1"/>
  <c r="J41" i="3" s="1"/>
  <c r="D39" i="3"/>
  <c r="D41" i="3" s="1"/>
  <c r="C39" i="3"/>
  <c r="C41" i="3" s="1"/>
  <c r="F24" i="3"/>
  <c r="E14" i="3"/>
  <c r="G14" i="3" s="1"/>
  <c r="E12" i="3"/>
  <c r="G12" i="3" s="1"/>
  <c r="E10" i="3"/>
  <c r="G10" i="3" s="1"/>
  <c r="E8" i="3"/>
  <c r="G8" i="3" s="1"/>
  <c r="F23" i="3"/>
  <c r="H23" i="3" s="1"/>
  <c r="F21" i="3"/>
  <c r="H21" i="3" s="1"/>
  <c r="F19" i="3"/>
  <c r="H19" i="3" s="1"/>
  <c r="F17" i="3"/>
  <c r="H17" i="3" s="1"/>
  <c r="E6" i="3"/>
  <c r="G6" i="3" s="1"/>
  <c r="E11" i="3"/>
  <c r="G11" i="3" s="1"/>
  <c r="E7" i="3"/>
  <c r="G7" i="3" s="1"/>
  <c r="E3" i="3"/>
  <c r="F22" i="3"/>
  <c r="H22" i="3" s="1"/>
  <c r="F20" i="3"/>
  <c r="H20" i="3" s="1"/>
  <c r="F18" i="3"/>
  <c r="H18" i="3" s="1"/>
  <c r="F16" i="3"/>
  <c r="H16" i="3" s="1"/>
  <c r="E13" i="3"/>
  <c r="G13" i="3" s="1"/>
  <c r="E9" i="3"/>
  <c r="G9" i="3" s="1"/>
  <c r="E5" i="3"/>
  <c r="G5" i="3" s="1"/>
  <c r="E4" i="3"/>
  <c r="G4" i="3" s="1"/>
  <c r="I40" i="3" l="1"/>
  <c r="I41" i="3" s="1"/>
  <c r="H39" i="3"/>
  <c r="F39" i="3"/>
  <c r="F41" i="3" s="1"/>
  <c r="G3" i="3"/>
  <c r="G39" i="3" s="1"/>
  <c r="G41" i="3" s="1"/>
  <c r="E39" i="3"/>
  <c r="E41" i="3" s="1"/>
  <c r="H40" i="3" l="1"/>
  <c r="H41" i="3" s="1"/>
  <c r="Q4" i="4" l="1"/>
  <c r="Q3" i="4"/>
  <c r="F9" i="4"/>
  <c r="P368" i="4" s="1"/>
  <c r="P256" i="4"/>
  <c r="P245" i="4"/>
  <c r="P505" i="4"/>
  <c r="P174" i="4"/>
  <c r="P252" i="4"/>
  <c r="P716" i="4"/>
  <c r="P239" i="4"/>
  <c r="P147" i="4"/>
  <c r="P468" i="4"/>
  <c r="P194" i="4"/>
  <c r="P151" i="4"/>
  <c r="P394" i="4"/>
  <c r="P427" i="4"/>
  <c r="P556" i="4"/>
  <c r="P467" i="4"/>
  <c r="P372" i="4"/>
  <c r="P384" i="4"/>
  <c r="P584" i="4"/>
  <c r="P154" i="4"/>
  <c r="P377" i="4"/>
  <c r="P220" i="4"/>
  <c r="P582" i="4"/>
  <c r="P640" i="4"/>
  <c r="P694" i="4"/>
  <c r="P508" i="4"/>
  <c r="P275" i="4"/>
  <c r="P253" i="4"/>
  <c r="P580" i="4"/>
  <c r="P480" i="4"/>
  <c r="P289" i="4"/>
  <c r="P483" i="4"/>
  <c r="P305" i="4"/>
  <c r="P616" i="4"/>
  <c r="P658" i="4"/>
  <c r="P380" i="4"/>
  <c r="P522" i="4"/>
  <c r="P258" i="4"/>
  <c r="P669" i="4"/>
  <c r="P573" i="4"/>
  <c r="P291" i="4"/>
  <c r="P714" i="4"/>
  <c r="P510" i="4"/>
  <c r="P136" i="4"/>
  <c r="P426" i="4"/>
  <c r="P568" i="4"/>
  <c r="P445" i="4"/>
  <c r="P733" i="4"/>
  <c r="P618" i="4"/>
  <c r="P177" i="4"/>
  <c r="P670" i="4"/>
  <c r="P167" i="4"/>
  <c r="P563" i="4"/>
  <c r="P625" i="4"/>
  <c r="P358" i="4"/>
  <c r="P470" i="4"/>
  <c r="P519" i="4"/>
  <c r="P629" i="4"/>
  <c r="P346" i="4"/>
  <c r="P614" i="4"/>
  <c r="P280" i="4"/>
  <c r="P362" i="4"/>
  <c r="P361" i="4"/>
  <c r="P206" i="4"/>
  <c r="P308" i="4"/>
  <c r="P688" i="4"/>
  <c r="P213" i="4"/>
  <c r="P418" i="4"/>
  <c r="P511" i="4"/>
  <c r="P699" i="4"/>
  <c r="P587" i="4"/>
  <c r="P448" i="4"/>
  <c r="P313" i="4"/>
  <c r="P207" i="4"/>
  <c r="P608" i="4"/>
  <c r="P371" i="4"/>
  <c r="P387" i="4"/>
  <c r="P430" i="4"/>
  <c r="P225" i="4"/>
  <c r="P530" i="4"/>
  <c r="P675" i="4"/>
  <c r="P204" i="4"/>
  <c r="P143" i="4"/>
  <c r="P140" i="4"/>
  <c r="P262" i="4"/>
  <c r="P476" i="4"/>
  <c r="P463" i="4"/>
  <c r="P237" i="4"/>
  <c r="P609" i="4"/>
  <c r="P521" i="4"/>
  <c r="P419" i="4"/>
  <c r="P196" i="4"/>
  <c r="P553" i="4"/>
  <c r="P281" i="4"/>
  <c r="P666" i="4"/>
  <c r="P391" i="4"/>
  <c r="P653" i="4"/>
  <c r="P227" i="4" l="1"/>
  <c r="P689" i="4"/>
  <c r="Q689" i="4" s="1"/>
  <c r="P354" i="4"/>
  <c r="Q354" i="4" s="1"/>
  <c r="P214" i="4"/>
  <c r="Q214" i="4" s="1"/>
  <c r="P645" i="4"/>
  <c r="Q645" i="4" s="1"/>
  <c r="P344" i="4"/>
  <c r="Q344" i="4" s="1"/>
  <c r="P497" i="4"/>
  <c r="Q497" i="4" s="1"/>
  <c r="P486" i="4"/>
  <c r="Q486" i="4" s="1"/>
  <c r="P338" i="4"/>
  <c r="Q338" i="4" s="1"/>
  <c r="P381" i="4"/>
  <c r="P436" i="4"/>
  <c r="Q436" i="4" s="1"/>
  <c r="P729" i="4"/>
  <c r="Q729" i="4" s="1"/>
  <c r="P298" i="4"/>
  <c r="Q298" i="4" s="1"/>
  <c r="P148" i="4"/>
  <c r="Q148" i="4" s="1"/>
  <c r="P671" i="4"/>
  <c r="Q671" i="4" s="1"/>
  <c r="P388" i="4"/>
  <c r="Q388" i="4" s="1"/>
  <c r="P390" i="4"/>
  <c r="Q390" i="4" s="1"/>
  <c r="P674" i="4"/>
  <c r="Q674" i="4" s="1"/>
  <c r="P386" i="4"/>
  <c r="Q386" i="4" s="1"/>
  <c r="P356" i="4"/>
  <c r="Q356" i="4" s="1"/>
  <c r="P560" i="4"/>
  <c r="Q560" i="4" s="1"/>
  <c r="P547" i="4"/>
  <c r="Q547" i="4" s="1"/>
  <c r="P493" i="4"/>
  <c r="Q493" i="4" s="1"/>
  <c r="P392" i="4"/>
  <c r="Q392" i="4" s="1"/>
  <c r="P529" i="4"/>
  <c r="Q529" i="4" s="1"/>
  <c r="P340" i="4"/>
  <c r="Q340" i="4" s="1"/>
  <c r="P681" i="4"/>
  <c r="Q681" i="4" s="1"/>
  <c r="P462" i="4"/>
  <c r="Q462" i="4" s="1"/>
  <c r="P734" i="4"/>
  <c r="P366" i="4"/>
  <c r="Q366" i="4" s="1"/>
  <c r="P341" i="4"/>
  <c r="Q341" i="4" s="1"/>
  <c r="P173" i="4"/>
  <c r="Q173" i="4" s="1"/>
  <c r="P586" i="4"/>
  <c r="Q586" i="4" s="1"/>
  <c r="P337" i="4"/>
  <c r="Q337" i="4" s="1"/>
  <c r="P193" i="4"/>
  <c r="Q193" i="4" s="1"/>
  <c r="P690" i="4"/>
  <c r="Q690" i="4" s="1"/>
  <c r="P723" i="4"/>
  <c r="Q723" i="4" s="1"/>
  <c r="P369" i="4"/>
  <c r="Q369" i="4" s="1"/>
  <c r="P613" i="4"/>
  <c r="Q613" i="4" s="1"/>
  <c r="P702" i="4"/>
  <c r="Q702" i="4" s="1"/>
  <c r="P528" i="4"/>
  <c r="Q528" i="4" s="1"/>
  <c r="P498" i="4"/>
  <c r="Q498" i="4" s="1"/>
  <c r="P364" i="4"/>
  <c r="Q364" i="4" s="1"/>
  <c r="P644" i="4"/>
  <c r="Q644" i="4" s="1"/>
  <c r="P565" i="4"/>
  <c r="Q565" i="4" s="1"/>
  <c r="P376" i="4"/>
  <c r="Q376" i="4" s="1"/>
  <c r="P667" i="4"/>
  <c r="Q667" i="4" s="1"/>
  <c r="P538" i="4"/>
  <c r="Q538" i="4" s="1"/>
  <c r="P349" i="4"/>
  <c r="Q349" i="4" s="1"/>
  <c r="P236" i="4"/>
  <c r="Q236" i="4" s="1"/>
  <c r="P304" i="4"/>
  <c r="Q304" i="4" s="1"/>
  <c r="P446" i="4"/>
  <c r="Q446" i="4" s="1"/>
  <c r="P499" i="4"/>
  <c r="Q499" i="4" s="1"/>
  <c r="P209" i="4"/>
  <c r="Q209" i="4" s="1"/>
  <c r="P545" i="4"/>
  <c r="Q545" i="4" s="1"/>
  <c r="P641" i="4"/>
  <c r="Q641" i="4" s="1"/>
  <c r="P438" i="4"/>
  <c r="Q438" i="4" s="1"/>
  <c r="P506" i="4"/>
  <c r="Q506" i="4" s="1"/>
  <c r="P637" i="4"/>
  <c r="Q637" i="4" s="1"/>
  <c r="P605" i="4"/>
  <c r="Q605" i="4" s="1"/>
  <c r="P599" i="4"/>
  <c r="Q599" i="4" s="1"/>
  <c r="P622" i="4"/>
  <c r="Q622" i="4" s="1"/>
  <c r="P703" i="4"/>
  <c r="Q703" i="4" s="1"/>
  <c r="P318" i="4"/>
  <c r="Q318" i="4" s="1"/>
  <c r="P444" i="4"/>
  <c r="Q444" i="4" s="1"/>
  <c r="P502" i="4"/>
  <c r="Q502" i="4" s="1"/>
  <c r="P222" i="4"/>
  <c r="Q222" i="4" s="1"/>
  <c r="P283" i="4"/>
  <c r="Q283" i="4" s="1"/>
  <c r="P296" i="4"/>
  <c r="Q296" i="4" s="1"/>
  <c r="P247" i="4"/>
  <c r="Q247" i="4" s="1"/>
  <c r="P639" i="4"/>
  <c r="Q639" i="4" s="1"/>
  <c r="P265" i="4"/>
  <c r="Q265" i="4" s="1"/>
  <c r="P691" i="4"/>
  <c r="Q691" i="4" s="1"/>
  <c r="P383" i="4"/>
  <c r="Q383" i="4" s="1"/>
  <c r="P718" i="4"/>
  <c r="Q718" i="4" s="1"/>
  <c r="P626" i="4"/>
  <c r="Q626" i="4" s="1"/>
  <c r="P570" i="4"/>
  <c r="Q570" i="4" s="1"/>
  <c r="P153" i="4"/>
  <c r="Q153" i="4" s="1"/>
  <c r="P292" i="4"/>
  <c r="Q292" i="4" s="1"/>
  <c r="P145" i="4"/>
  <c r="Q145" i="4" s="1"/>
  <c r="P478" i="4"/>
  <c r="Q478" i="4" s="1"/>
  <c r="P233" i="4"/>
  <c r="Q233" i="4" s="1"/>
  <c r="P651" i="4"/>
  <c r="Q651" i="4" s="1"/>
  <c r="P437" i="4"/>
  <c r="Q437" i="4" s="1"/>
  <c r="P617" i="4"/>
  <c r="Q617" i="4" s="1"/>
  <c r="P219" i="4"/>
  <c r="Q219" i="4" s="1"/>
  <c r="P543" i="4"/>
  <c r="Q543" i="4" s="1"/>
  <c r="P141" i="4"/>
  <c r="Q141" i="4" s="1"/>
  <c r="P240" i="4"/>
  <c r="Q240" i="4" s="1"/>
  <c r="P590" i="4"/>
  <c r="Q590" i="4" s="1"/>
  <c r="P335" i="4"/>
  <c r="Q335" i="4" s="1"/>
  <c r="P137" i="4"/>
  <c r="Q137" i="4" s="1"/>
  <c r="P413" i="4"/>
  <c r="Q413" i="4" s="1"/>
  <c r="P420" i="4"/>
  <c r="Q420" i="4" s="1"/>
  <c r="P680" i="4"/>
  <c r="Q680" i="4" s="1"/>
  <c r="P190" i="4"/>
  <c r="Q190" i="4" s="1"/>
  <c r="P156" i="4"/>
  <c r="Q156" i="4" s="1"/>
  <c r="P312" i="4"/>
  <c r="Q312" i="4" s="1"/>
  <c r="P191" i="4"/>
  <c r="Q191" i="4" s="1"/>
  <c r="P187" i="4"/>
  <c r="Q187" i="4" s="1"/>
  <c r="P288" i="4"/>
  <c r="Q288" i="4" s="1"/>
  <c r="P466" i="4"/>
  <c r="Q466" i="4" s="1"/>
  <c r="P162" i="4"/>
  <c r="Q162" i="4" s="1"/>
  <c r="P339" i="4"/>
  <c r="Q339" i="4" s="1"/>
  <c r="P559" i="4"/>
  <c r="Q559" i="4" s="1"/>
  <c r="P550" i="4"/>
  <c r="Q550" i="4" s="1"/>
  <c r="P185" i="4"/>
  <c r="Q185" i="4" s="1"/>
  <c r="P719" i="4"/>
  <c r="Q719" i="4" s="1"/>
  <c r="P442" i="4"/>
  <c r="Q442" i="4" s="1"/>
  <c r="P504" i="4"/>
  <c r="Q504" i="4" s="1"/>
  <c r="P160" i="4"/>
  <c r="Q160" i="4" s="1"/>
  <c r="P221" i="4"/>
  <c r="Q221" i="4" s="1"/>
  <c r="P342" i="4"/>
  <c r="Q342" i="4" s="1"/>
  <c r="P477" i="4"/>
  <c r="Q477" i="4" s="1"/>
  <c r="P509" i="4"/>
  <c r="Q509" i="4" s="1"/>
  <c r="P730" i="4"/>
  <c r="P646" i="4"/>
  <c r="Q646" i="4" s="1"/>
  <c r="P183" i="4"/>
  <c r="Q183" i="4" s="1"/>
  <c r="P273" i="4"/>
  <c r="Q273" i="4" s="1"/>
  <c r="P351" i="4"/>
  <c r="Q351" i="4" s="1"/>
  <c r="P726" i="4"/>
  <c r="Q726" i="4" s="1"/>
  <c r="P282" i="4"/>
  <c r="Q282" i="4" s="1"/>
  <c r="P274" i="4"/>
  <c r="Q274" i="4" s="1"/>
  <c r="P334" i="4"/>
  <c r="Q334" i="4" s="1"/>
  <c r="P679" i="4"/>
  <c r="Q679" i="4" s="1"/>
  <c r="P241" i="4"/>
  <c r="Q241" i="4" s="1"/>
  <c r="P514" i="4"/>
  <c r="Q514" i="4" s="1"/>
  <c r="P328" i="4"/>
  <c r="Q328" i="4" s="1"/>
  <c r="P736" i="4"/>
  <c r="P257" i="4"/>
  <c r="Q257" i="4" s="1"/>
  <c r="P314" i="4"/>
  <c r="Q314" i="4" s="1"/>
  <c r="P367" i="4"/>
  <c r="Q367" i="4" s="1"/>
  <c r="P650" i="4"/>
  <c r="Q650" i="4" s="1"/>
  <c r="P397" i="4"/>
  <c r="Q397" i="4" s="1"/>
  <c r="P416" i="4"/>
  <c r="Q416" i="4" s="1"/>
  <c r="P536" i="4"/>
  <c r="Q536" i="4" s="1"/>
  <c r="P224" i="4"/>
  <c r="Q224" i="4" s="1"/>
  <c r="P450" i="4"/>
  <c r="Q450" i="4" s="1"/>
  <c r="P652" i="4"/>
  <c r="Q652" i="4" s="1"/>
  <c r="P490" i="4"/>
  <c r="Q490" i="4" s="1"/>
  <c r="P524" i="4"/>
  <c r="Q524" i="4" s="1"/>
  <c r="P178" i="4"/>
  <c r="Q178" i="4" s="1"/>
  <c r="P541" i="4"/>
  <c r="Q541" i="4" s="1"/>
  <c r="P382" i="4"/>
  <c r="Q382" i="4" s="1"/>
  <c r="P348" i="4"/>
  <c r="Q348" i="4" s="1"/>
  <c r="P682" i="4"/>
  <c r="Q682" i="4" s="1"/>
  <c r="P597" i="4"/>
  <c r="Q597" i="4" s="1"/>
  <c r="P474" i="4"/>
  <c r="Q474" i="4" s="1"/>
  <c r="P636" i="4"/>
  <c r="Q636" i="4" s="1"/>
  <c r="P610" i="4"/>
  <c r="Q610" i="4" s="1"/>
  <c r="P434" i="4"/>
  <c r="Q434" i="4" s="1"/>
  <c r="P482" i="4"/>
  <c r="Q482" i="4" s="1"/>
  <c r="P548" i="4"/>
  <c r="Q548" i="4" s="1"/>
  <c r="P398" i="4"/>
  <c r="Q398" i="4" s="1"/>
  <c r="P310" i="4"/>
  <c r="Q310" i="4" s="1"/>
  <c r="P330" i="4"/>
  <c r="Q330" i="4" s="1"/>
  <c r="P259" i="4"/>
  <c r="Q259" i="4" s="1"/>
  <c r="P700" i="4"/>
  <c r="Q700" i="4" s="1"/>
  <c r="P635" i="4"/>
  <c r="Q635" i="4" s="1"/>
  <c r="P230" i="4"/>
  <c r="Q230" i="4" s="1"/>
  <c r="P704" i="4"/>
  <c r="Q704" i="4" s="1"/>
  <c r="P701" i="4"/>
  <c r="Q701" i="4" s="1"/>
  <c r="P717" i="4"/>
  <c r="Q717" i="4" s="1"/>
  <c r="P500" i="4"/>
  <c r="Q500" i="4" s="1"/>
  <c r="P539" i="4"/>
  <c r="Q539" i="4" s="1"/>
  <c r="P571" i="4"/>
  <c r="Q571" i="4" s="1"/>
  <c r="P630" i="4"/>
  <c r="Q630" i="4" s="1"/>
  <c r="P272" i="4"/>
  <c r="Q272" i="4" s="1"/>
  <c r="P357" i="4"/>
  <c r="Q357" i="4" s="1"/>
  <c r="P135" i="4"/>
  <c r="Q135" i="4" s="1"/>
  <c r="P216" i="4"/>
  <c r="Q216" i="4" s="1"/>
  <c r="P503" i="4"/>
  <c r="Q503" i="4" s="1"/>
  <c r="P142" i="4"/>
  <c r="Q142" i="4" s="1"/>
  <c r="P523" i="4"/>
  <c r="Q523" i="4" s="1"/>
  <c r="P232" i="4"/>
  <c r="Q232" i="4" s="1"/>
  <c r="P181" i="4"/>
  <c r="Q181" i="4" s="1"/>
  <c r="P583" i="4"/>
  <c r="Q583" i="4" s="1"/>
  <c r="P520" i="4"/>
  <c r="Q520" i="4" s="1"/>
  <c r="P585" i="4"/>
  <c r="Q585" i="4" s="1"/>
  <c r="P284" i="4"/>
  <c r="Q284" i="4" s="1"/>
  <c r="P684" i="4"/>
  <c r="Q684" i="4" s="1"/>
  <c r="P527" i="4"/>
  <c r="Q527" i="4" s="1"/>
  <c r="P634" i="4"/>
  <c r="Q634" i="4" s="1"/>
  <c r="P673" i="4"/>
  <c r="Q673" i="4" s="1"/>
  <c r="P410" i="4"/>
  <c r="Q410" i="4" s="1"/>
  <c r="P323" i="4"/>
  <c r="Q323" i="4" s="1"/>
  <c r="P678" i="4"/>
  <c r="Q678" i="4" s="1"/>
  <c r="P417" i="4"/>
  <c r="Q417" i="4" s="1"/>
  <c r="P549" i="4"/>
  <c r="Q549" i="4" s="1"/>
  <c r="P205" i="4"/>
  <c r="Q205" i="4" s="1"/>
  <c r="P411" i="4"/>
  <c r="Q411" i="4" s="1"/>
  <c r="P228" i="4"/>
  <c r="Q228" i="4" s="1"/>
  <c r="P725" i="4"/>
  <c r="Q725" i="4" s="1"/>
  <c r="P655" i="4"/>
  <c r="Q655" i="4" s="1"/>
  <c r="P294" i="4"/>
  <c r="Q294" i="4" s="1"/>
  <c r="P611" i="4"/>
  <c r="Q611" i="4" s="1"/>
  <c r="P279" i="4"/>
  <c r="Q279" i="4" s="1"/>
  <c r="P385" i="4"/>
  <c r="Q385" i="4" s="1"/>
  <c r="P515" i="4"/>
  <c r="Q515" i="4" s="1"/>
  <c r="P487" i="4"/>
  <c r="Q487" i="4" s="1"/>
  <c r="P567" i="4"/>
  <c r="Q567" i="4" s="1"/>
  <c r="P496" i="4"/>
  <c r="Q496" i="4" s="1"/>
  <c r="P602" i="4"/>
  <c r="Q602" i="4" s="1"/>
  <c r="P566" i="4"/>
  <c r="Q566" i="4" s="1"/>
  <c r="P192" i="4"/>
  <c r="Q192" i="4" s="1"/>
  <c r="P404" i="4"/>
  <c r="Q404" i="4" s="1"/>
  <c r="P518" i="4"/>
  <c r="Q518" i="4" s="1"/>
  <c r="P407" i="4"/>
  <c r="Q407" i="4" s="1"/>
  <c r="P491" i="4"/>
  <c r="Q491" i="4" s="1"/>
  <c r="P231" i="4"/>
  <c r="Q231" i="4" s="1"/>
  <c r="P158" i="4"/>
  <c r="Q158" i="4" s="1"/>
  <c r="P208" i="4"/>
  <c r="Q208" i="4" s="1"/>
  <c r="P309" i="4"/>
  <c r="Q309" i="4" s="1"/>
  <c r="P588" i="4"/>
  <c r="Q588" i="4" s="1"/>
  <c r="P661" i="4"/>
  <c r="Q661" i="4" s="1"/>
  <c r="P531" i="4"/>
  <c r="Q531" i="4" s="1"/>
  <c r="P456" i="4"/>
  <c r="Q456" i="4" s="1"/>
  <c r="P428" i="4"/>
  <c r="Q428" i="4" s="1"/>
  <c r="P244" i="4"/>
  <c r="Q244" i="4" s="1"/>
  <c r="P683" i="4"/>
  <c r="Q683" i="4" s="1"/>
  <c r="P441" i="4"/>
  <c r="Q441" i="4" s="1"/>
  <c r="P623" i="4"/>
  <c r="Q623" i="4" s="1"/>
  <c r="P471" i="4"/>
  <c r="Q471" i="4" s="1"/>
  <c r="P708" i="4"/>
  <c r="Q708" i="4" s="1"/>
  <c r="P327" i="4"/>
  <c r="Q327" i="4" s="1"/>
  <c r="P435" i="4"/>
  <c r="Q435" i="4" s="1"/>
  <c r="P266" i="4"/>
  <c r="Q266" i="4" s="1"/>
  <c r="P321" i="4"/>
  <c r="Q321" i="4" s="1"/>
  <c r="P268" i="4"/>
  <c r="Q268" i="4" s="1"/>
  <c r="P460" i="4"/>
  <c r="Q460" i="4" s="1"/>
  <c r="P554" i="4"/>
  <c r="Q554" i="4" s="1"/>
  <c r="P311" i="4"/>
  <c r="Q311" i="4" s="1"/>
  <c r="P526" i="4"/>
  <c r="Q526" i="4" s="1"/>
  <c r="P484" i="4"/>
  <c r="Q484" i="4" s="1"/>
  <c r="P453" i="4"/>
  <c r="Q453" i="4" s="1"/>
  <c r="P326" i="4"/>
  <c r="Q326" i="4" s="1"/>
  <c r="P176" i="4"/>
  <c r="Q176" i="4" s="1"/>
  <c r="P449" i="4"/>
  <c r="Q449" i="4" s="1"/>
  <c r="P660" i="4"/>
  <c r="Q660" i="4" s="1"/>
  <c r="P488" i="4"/>
  <c r="Q488" i="4" s="1"/>
  <c r="P201" i="4"/>
  <c r="Q201" i="4" s="1"/>
  <c r="P315" i="4"/>
  <c r="Q315" i="4" s="1"/>
  <c r="P170" i="4"/>
  <c r="Q170" i="4" s="1"/>
  <c r="P724" i="4"/>
  <c r="Q724" i="4" s="1"/>
  <c r="P546" i="4"/>
  <c r="Q546" i="4" s="1"/>
  <c r="P534" i="4"/>
  <c r="Q534" i="4" s="1"/>
  <c r="P165" i="4"/>
  <c r="Q165" i="4" s="1"/>
  <c r="P163" i="4"/>
  <c r="Q163" i="4" s="1"/>
  <c r="P459" i="4"/>
  <c r="Q459" i="4" s="1"/>
  <c r="P287" i="4"/>
  <c r="Q287" i="4" s="1"/>
  <c r="P495" i="4"/>
  <c r="Q495" i="4" s="1"/>
  <c r="P619" i="4"/>
  <c r="Q619" i="4" s="1"/>
  <c r="P363" i="4"/>
  <c r="Q363" i="4" s="1"/>
  <c r="P612" i="4"/>
  <c r="Q612" i="4" s="1"/>
  <c r="P562" i="4"/>
  <c r="Q562" i="4" s="1"/>
  <c r="P324" i="4"/>
  <c r="Q324" i="4" s="1"/>
  <c r="P697" i="4"/>
  <c r="Q697" i="4" s="1"/>
  <c r="P276" i="4"/>
  <c r="Q276" i="4" s="1"/>
  <c r="P199" i="4"/>
  <c r="Q199" i="4" s="1"/>
  <c r="P254" i="4"/>
  <c r="Q254" i="4" s="1"/>
  <c r="P226" i="4"/>
  <c r="Q226" i="4" s="1"/>
  <c r="P572" i="4"/>
  <c r="Q572" i="4" s="1"/>
  <c r="P595" i="4"/>
  <c r="Q595" i="4" s="1"/>
  <c r="P217" i="4"/>
  <c r="Q217" i="4" s="1"/>
  <c r="P451" i="4"/>
  <c r="Q451" i="4" s="1"/>
  <c r="P452" i="4"/>
  <c r="Q452" i="4" s="1"/>
  <c r="P306" i="4"/>
  <c r="Q306" i="4" s="1"/>
  <c r="P654" i="4"/>
  <c r="Q654" i="4" s="1"/>
  <c r="P542" i="4"/>
  <c r="Q542" i="4" s="1"/>
  <c r="P707" i="4"/>
  <c r="Q707" i="4" s="1"/>
  <c r="P711" i="4"/>
  <c r="Q711" i="4" s="1"/>
  <c r="P695" i="4"/>
  <c r="Q695" i="4" s="1"/>
  <c r="P360" i="4"/>
  <c r="Q360" i="4" s="1"/>
  <c r="P319" i="4"/>
  <c r="Q319" i="4" s="1"/>
  <c r="P195" i="4"/>
  <c r="Q195" i="4" s="1"/>
  <c r="P532" i="4"/>
  <c r="Q532" i="4" s="1"/>
  <c r="P648" i="4"/>
  <c r="Q648" i="4" s="1"/>
  <c r="P621" i="4"/>
  <c r="Q621" i="4" s="1"/>
  <c r="P551" i="4"/>
  <c r="Q551" i="4" s="1"/>
  <c r="P569" i="4"/>
  <c r="Q569" i="4" s="1"/>
  <c r="P251" i="4"/>
  <c r="Q251" i="4" s="1"/>
  <c r="P246" i="4"/>
  <c r="Q246" i="4" s="1"/>
  <c r="P687" i="4"/>
  <c r="Q687" i="4" s="1"/>
  <c r="P624" i="4"/>
  <c r="Q624" i="4" s="1"/>
  <c r="P659" i="4"/>
  <c r="Q659" i="4" s="1"/>
  <c r="P458" i="4"/>
  <c r="Q458" i="4" s="1"/>
  <c r="P409" i="4"/>
  <c r="Q409" i="4" s="1"/>
  <c r="P593" i="4"/>
  <c r="Q593" i="4" s="1"/>
  <c r="P533" i="4"/>
  <c r="Q533" i="4" s="1"/>
  <c r="P134" i="4"/>
  <c r="Q134" i="4" s="1"/>
  <c r="P558" i="4"/>
  <c r="Q558" i="4" s="1"/>
  <c r="P365" i="4"/>
  <c r="Q365" i="4" s="1"/>
  <c r="P146" i="4"/>
  <c r="Q146" i="4" s="1"/>
  <c r="P469" i="4"/>
  <c r="Q469" i="4" s="1"/>
  <c r="P457" i="4"/>
  <c r="Q457" i="4" s="1"/>
  <c r="P627" i="4"/>
  <c r="Q627" i="4" s="1"/>
  <c r="P663" i="4"/>
  <c r="Q663" i="4" s="1"/>
  <c r="P555" i="4"/>
  <c r="Q555" i="4" s="1"/>
  <c r="P501" i="4"/>
  <c r="Q501" i="4" s="1"/>
  <c r="P402" i="4"/>
  <c r="Q402" i="4" s="1"/>
  <c r="P423" i="4"/>
  <c r="Q423" i="4" s="1"/>
  <c r="P210" i="4"/>
  <c r="Q210" i="4" s="1"/>
  <c r="P604" i="4"/>
  <c r="Q604" i="4" s="1"/>
  <c r="P399" i="4"/>
  <c r="Q399" i="4" s="1"/>
  <c r="P297" i="4"/>
  <c r="Q297" i="4" s="1"/>
  <c r="P676" i="4"/>
  <c r="Q676" i="4" s="1"/>
  <c r="P260" i="4"/>
  <c r="Q260" i="4" s="1"/>
  <c r="P525" i="4"/>
  <c r="Q525" i="4" s="1"/>
  <c r="P512" i="4"/>
  <c r="Q512" i="4" s="1"/>
  <c r="P138" i="4"/>
  <c r="P238" i="4"/>
  <c r="Q238" i="4" s="1"/>
  <c r="P161" i="4"/>
  <c r="Q161" i="4" s="1"/>
  <c r="P424" i="4"/>
  <c r="Q424" i="4" s="1"/>
  <c r="P647" i="4"/>
  <c r="Q647" i="4" s="1"/>
  <c r="P579" i="4"/>
  <c r="Q579" i="4" s="1"/>
  <c r="P578" i="4"/>
  <c r="Q578" i="4" s="1"/>
  <c r="P575" i="4"/>
  <c r="Q575" i="4" s="1"/>
  <c r="P189" i="4"/>
  <c r="Q189" i="4" s="1"/>
  <c r="P643" i="4"/>
  <c r="Q643" i="4" s="1"/>
  <c r="P698" i="4"/>
  <c r="Q698" i="4" s="1"/>
  <c r="P249" i="4"/>
  <c r="Q249" i="4" s="1"/>
  <c r="P632" i="4"/>
  <c r="Q632" i="4" s="1"/>
  <c r="P662" i="4"/>
  <c r="Q662" i="4" s="1"/>
  <c r="P657" i="4"/>
  <c r="Q657" i="4" s="1"/>
  <c r="P598" i="4"/>
  <c r="Q598" i="4" s="1"/>
  <c r="P513" i="4"/>
  <c r="Q513" i="4" s="1"/>
  <c r="P343" i="4"/>
  <c r="Q343" i="4" s="1"/>
  <c r="P389" i="4"/>
  <c r="Q389" i="4" s="1"/>
  <c r="P664" i="4"/>
  <c r="Q664" i="4" s="1"/>
  <c r="P270" i="4"/>
  <c r="Q270" i="4" s="1"/>
  <c r="P401" i="4"/>
  <c r="Q401" i="4" s="1"/>
  <c r="P443" i="4"/>
  <c r="Q443" i="4" s="1"/>
  <c r="P628" i="4"/>
  <c r="Q628" i="4" s="1"/>
  <c r="P494" i="4"/>
  <c r="Q494" i="4" s="1"/>
  <c r="P347" i="4"/>
  <c r="Q347" i="4" s="1"/>
  <c r="P561" i="4"/>
  <c r="Q561" i="4" s="1"/>
  <c r="P223" i="4"/>
  <c r="Q223" i="4" s="1"/>
  <c r="P320" i="4"/>
  <c r="Q320" i="4" s="1"/>
  <c r="P333" i="4"/>
  <c r="Q333" i="4" s="1"/>
  <c r="P517" i="4"/>
  <c r="Q517" i="4" s="1"/>
  <c r="P212" i="4"/>
  <c r="Q212" i="4" s="1"/>
  <c r="P732" i="4"/>
  <c r="P271" i="4"/>
  <c r="Q271" i="4" s="1"/>
  <c r="P350" i="4"/>
  <c r="Q350" i="4" s="1"/>
  <c r="P370" i="4"/>
  <c r="Q370" i="4" s="1"/>
  <c r="P159" i="4"/>
  <c r="Q159" i="4" s="1"/>
  <c r="P564" i="4"/>
  <c r="Q564" i="4" s="1"/>
  <c r="P139" i="4"/>
  <c r="Q139" i="4" s="1"/>
  <c r="P179" i="4"/>
  <c r="Q179" i="4" s="1"/>
  <c r="P197" i="4"/>
  <c r="Q197" i="4" s="1"/>
  <c r="P429" i="4"/>
  <c r="Q429" i="4" s="1"/>
  <c r="P405" i="4"/>
  <c r="Q405" i="4" s="1"/>
  <c r="P472" i="4"/>
  <c r="Q472" i="4" s="1"/>
  <c r="P211" i="4"/>
  <c r="Q211" i="4" s="1"/>
  <c r="P303" i="4"/>
  <c r="Q303" i="4" s="1"/>
  <c r="P267" i="4"/>
  <c r="Q267" i="4" s="1"/>
  <c r="P425" i="4"/>
  <c r="Q425" i="4" s="1"/>
  <c r="P516" i="4"/>
  <c r="Q516" i="4" s="1"/>
  <c r="P169" i="4"/>
  <c r="Q169" i="4" s="1"/>
  <c r="P332" i="4"/>
  <c r="Q332" i="4" s="1"/>
  <c r="P431" i="4"/>
  <c r="Q431" i="4" s="1"/>
  <c r="P295" i="4"/>
  <c r="Q295" i="4" s="1"/>
  <c r="P317" i="4"/>
  <c r="Q317" i="4" s="1"/>
  <c r="P336" i="4"/>
  <c r="Q336" i="4" s="1"/>
  <c r="P606" i="4"/>
  <c r="Q606" i="4" s="1"/>
  <c r="P591" i="4"/>
  <c r="Q591" i="4" s="1"/>
  <c r="P507" i="4"/>
  <c r="Q507" i="4" s="1"/>
  <c r="P200" i="4"/>
  <c r="Q200" i="4" s="1"/>
  <c r="P540" i="4"/>
  <c r="Q540" i="4" s="1"/>
  <c r="P261" i="4"/>
  <c r="Q261" i="4" s="1"/>
  <c r="P454" i="4"/>
  <c r="Q454" i="4" s="1"/>
  <c r="P692" i="4"/>
  <c r="Q692" i="4" s="1"/>
  <c r="P403" i="4"/>
  <c r="Q403" i="4" s="1"/>
  <c r="P243" i="4"/>
  <c r="Q243" i="4" s="1"/>
  <c r="P393" i="4"/>
  <c r="Q393" i="4" s="1"/>
  <c r="P665" i="4"/>
  <c r="Q665" i="4" s="1"/>
  <c r="P171" i="4"/>
  <c r="Q171" i="4" s="1"/>
  <c r="P285" i="4"/>
  <c r="Q285" i="4" s="1"/>
  <c r="P286" i="4"/>
  <c r="Q286" i="4" s="1"/>
  <c r="P672" i="4"/>
  <c r="Q672" i="4" s="1"/>
  <c r="P255" i="4"/>
  <c r="Q255" i="4" s="1"/>
  <c r="P455" i="4"/>
  <c r="Q455" i="4" s="1"/>
  <c r="P589" i="4"/>
  <c r="Q589" i="4" s="1"/>
  <c r="P215" i="4"/>
  <c r="Q215" i="4" s="1"/>
  <c r="P631" i="4"/>
  <c r="Q631" i="4" s="1"/>
  <c r="P331" i="4"/>
  <c r="Q331" i="4" s="1"/>
  <c r="P345" i="4"/>
  <c r="Q345" i="4" s="1"/>
  <c r="P574" i="4"/>
  <c r="Q574" i="4" s="1"/>
  <c r="P415" i="4"/>
  <c r="Q415" i="4" s="1"/>
  <c r="P721" i="4"/>
  <c r="Q721" i="4" s="1"/>
  <c r="P378" i="4"/>
  <c r="Q378" i="4" s="1"/>
  <c r="P465" i="4"/>
  <c r="Q465" i="4" s="1"/>
  <c r="P727" i="4"/>
  <c r="Q727" i="4" s="1"/>
  <c r="P668" i="4"/>
  <c r="Q668" i="4" s="1"/>
  <c r="P464" i="4"/>
  <c r="Q464" i="4" s="1"/>
  <c r="P269" i="4"/>
  <c r="Q269" i="4" s="1"/>
  <c r="P475" i="4"/>
  <c r="Q475" i="4" s="1"/>
  <c r="P329" i="4"/>
  <c r="Q329" i="4" s="1"/>
  <c r="P731" i="4"/>
  <c r="P439" i="4"/>
  <c r="Q439" i="4" s="1"/>
  <c r="P248" i="4"/>
  <c r="Q248" i="4" s="1"/>
  <c r="P620" i="4"/>
  <c r="Q620" i="4" s="1"/>
  <c r="P720" i="4"/>
  <c r="Q720" i="4" s="1"/>
  <c r="P229" i="4"/>
  <c r="Q229" i="4" s="1"/>
  <c r="P182" i="4"/>
  <c r="Q182" i="4" s="1"/>
  <c r="P379" i="4"/>
  <c r="Q379" i="4" s="1"/>
  <c r="P715" i="4"/>
  <c r="Q715" i="4" s="1"/>
  <c r="P408" i="4"/>
  <c r="Q408" i="4" s="1"/>
  <c r="P544" i="4"/>
  <c r="Q544" i="4" s="1"/>
  <c r="P290" i="4"/>
  <c r="Q290" i="4" s="1"/>
  <c r="P596" i="4"/>
  <c r="Q596" i="4" s="1"/>
  <c r="P278" i="4"/>
  <c r="Q278" i="4" s="1"/>
  <c r="P432" i="4"/>
  <c r="Q432" i="4" s="1"/>
  <c r="P374" i="4"/>
  <c r="Q374" i="4" s="1"/>
  <c r="P293" i="4"/>
  <c r="Q293" i="4" s="1"/>
  <c r="P537" i="4"/>
  <c r="Q537" i="4" s="1"/>
  <c r="P186" i="4"/>
  <c r="Q186" i="4" s="1"/>
  <c r="P576" i="4"/>
  <c r="Q576" i="4" s="1"/>
  <c r="P492" i="4"/>
  <c r="Q492" i="4" s="1"/>
  <c r="P447" i="4"/>
  <c r="Q447" i="4" s="1"/>
  <c r="P601" i="4"/>
  <c r="Q601" i="4" s="1"/>
  <c r="P184" i="4"/>
  <c r="Q184" i="4" s="1"/>
  <c r="P722" i="4"/>
  <c r="Q722" i="4" s="1"/>
  <c r="P375" i="4"/>
  <c r="Q375" i="4" s="1"/>
  <c r="P412" i="4"/>
  <c r="Q412" i="4" s="1"/>
  <c r="P175" i="4"/>
  <c r="Q175" i="4" s="1"/>
  <c r="P242" i="4"/>
  <c r="Q242" i="4" s="1"/>
  <c r="P264" i="4"/>
  <c r="Q264" i="4" s="1"/>
  <c r="P218" i="4"/>
  <c r="Q218" i="4" s="1"/>
  <c r="P168" i="4"/>
  <c r="Q168" i="4" s="1"/>
  <c r="P638" i="4"/>
  <c r="Q638" i="4" s="1"/>
  <c r="P633" i="4"/>
  <c r="Q633" i="4" s="1"/>
  <c r="P172" i="4"/>
  <c r="Q172" i="4" s="1"/>
  <c r="P299" i="4"/>
  <c r="Q299" i="4" s="1"/>
  <c r="P728" i="4"/>
  <c r="Q728" i="4" s="1"/>
  <c r="P656" i="4"/>
  <c r="Q656" i="4" s="1"/>
  <c r="P373" i="4"/>
  <c r="Q373" i="4" s="1"/>
  <c r="P300" i="4"/>
  <c r="Q300" i="4" s="1"/>
  <c r="P203" i="4"/>
  <c r="Q203" i="4" s="1"/>
  <c r="P166" i="4"/>
  <c r="Q166" i="4" s="1"/>
  <c r="P473" i="4"/>
  <c r="Q473" i="4" s="1"/>
  <c r="P705" i="4"/>
  <c r="Q705" i="4" s="1"/>
  <c r="P677" i="4"/>
  <c r="Q677" i="4" s="1"/>
  <c r="P685" i="4"/>
  <c r="Q685" i="4" s="1"/>
  <c r="P353" i="4"/>
  <c r="Q353" i="4" s="1"/>
  <c r="P234" i="4"/>
  <c r="Q234" i="4" s="1"/>
  <c r="P144" i="4"/>
  <c r="Q144" i="4" s="1"/>
  <c r="P355" i="4"/>
  <c r="Q355" i="4" s="1"/>
  <c r="P710" i="4"/>
  <c r="Q710" i="4" s="1"/>
  <c r="P307" i="4"/>
  <c r="Q307" i="4" s="1"/>
  <c r="P535" i="4"/>
  <c r="Q535" i="4" s="1"/>
  <c r="P735" i="4"/>
  <c r="P600" i="4"/>
  <c r="Q600" i="4" s="1"/>
  <c r="P235" i="4"/>
  <c r="Q235" i="4" s="1"/>
  <c r="P485" i="4"/>
  <c r="Q485" i="4" s="1"/>
  <c r="P406" i="4"/>
  <c r="Q406" i="4" s="1"/>
  <c r="P155" i="4"/>
  <c r="Q155" i="4" s="1"/>
  <c r="P277" i="4"/>
  <c r="Q277" i="4" s="1"/>
  <c r="P188" i="4"/>
  <c r="Q188" i="4" s="1"/>
  <c r="P395" i="4"/>
  <c r="Q395" i="4" s="1"/>
  <c r="P615" i="4"/>
  <c r="Q615" i="4" s="1"/>
  <c r="P552" i="4"/>
  <c r="Q552" i="4" s="1"/>
  <c r="P359" i="4"/>
  <c r="Q359" i="4" s="1"/>
  <c r="P603" i="4"/>
  <c r="Q603" i="4" s="1"/>
  <c r="P706" i="4"/>
  <c r="Q706" i="4" s="1"/>
  <c r="P594" i="4"/>
  <c r="Q594" i="4" s="1"/>
  <c r="P301" i="4"/>
  <c r="Q301" i="4" s="1"/>
  <c r="P150" i="4"/>
  <c r="Q150" i="4" s="1"/>
  <c r="P693" i="4"/>
  <c r="Q693" i="4" s="1"/>
  <c r="P479" i="4"/>
  <c r="Q479" i="4" s="1"/>
  <c r="P302" i="4"/>
  <c r="Q302" i="4" s="1"/>
  <c r="P607" i="4"/>
  <c r="Q607" i="4" s="1"/>
  <c r="P577" i="4"/>
  <c r="Q577" i="4" s="1"/>
  <c r="P400" i="4"/>
  <c r="Q400" i="4" s="1"/>
  <c r="P396" i="4"/>
  <c r="Q396" i="4" s="1"/>
  <c r="P180" i="4"/>
  <c r="Q180" i="4" s="1"/>
  <c r="P152" i="4"/>
  <c r="Q152" i="4" s="1"/>
  <c r="P649" i="4"/>
  <c r="Q649" i="4" s="1"/>
  <c r="P157" i="4"/>
  <c r="Q157" i="4" s="1"/>
  <c r="P322" i="4"/>
  <c r="Q322" i="4" s="1"/>
  <c r="P202" i="4"/>
  <c r="Q202" i="4" s="1"/>
  <c r="P592" i="4"/>
  <c r="Q592" i="4" s="1"/>
  <c r="P263" i="4"/>
  <c r="Q263" i="4" s="1"/>
  <c r="P713" i="4"/>
  <c r="Q713" i="4" s="1"/>
  <c r="P712" i="4"/>
  <c r="Q712" i="4" s="1"/>
  <c r="P440" i="4"/>
  <c r="Q440" i="4" s="1"/>
  <c r="P421" i="4"/>
  <c r="Q421" i="4" s="1"/>
  <c r="P642" i="4"/>
  <c r="Q642" i="4" s="1"/>
  <c r="P316" i="4"/>
  <c r="Q316" i="4" s="1"/>
  <c r="P325" i="4"/>
  <c r="Q325" i="4" s="1"/>
  <c r="P557" i="4"/>
  <c r="Q557" i="4" s="1"/>
  <c r="P250" i="4"/>
  <c r="Q250" i="4" s="1"/>
  <c r="P489" i="4"/>
  <c r="Q489" i="4" s="1"/>
  <c r="P709" i="4"/>
  <c r="Q709" i="4" s="1"/>
  <c r="P164" i="4"/>
  <c r="Q164" i="4" s="1"/>
  <c r="P581" i="4"/>
  <c r="Q581" i="4" s="1"/>
  <c r="P414" i="4"/>
  <c r="Q414" i="4" s="1"/>
  <c r="P352" i="4"/>
  <c r="Q352" i="4" s="1"/>
  <c r="P481" i="4"/>
  <c r="Q481" i="4" s="1"/>
  <c r="P198" i="4"/>
  <c r="Q198" i="4" s="1"/>
  <c r="P696" i="4"/>
  <c r="Q696" i="4" s="1"/>
  <c r="P422" i="4"/>
  <c r="Q422" i="4" s="1"/>
  <c r="P149" i="4"/>
  <c r="Q149" i="4" s="1"/>
  <c r="P433" i="4"/>
  <c r="Q433" i="4" s="1"/>
  <c r="P461" i="4"/>
  <c r="Q461" i="4" s="1"/>
  <c r="P686" i="4"/>
  <c r="Q686" i="4" s="1"/>
  <c r="Q177" i="4"/>
  <c r="Q204" i="4"/>
  <c r="Q714" i="4"/>
  <c r="Q138" i="4"/>
  <c r="Q121" i="4"/>
  <c r="Q167" i="4"/>
  <c r="Q629" i="4"/>
  <c r="Q381" i="4"/>
  <c r="Q41" i="4"/>
  <c r="Q59" i="4"/>
  <c r="Q666" i="4"/>
  <c r="Q57" i="4"/>
  <c r="Q88" i="4"/>
  <c r="Q108" i="4"/>
  <c r="Q103" i="4"/>
  <c r="Q556" i="4"/>
  <c r="Q372" i="4"/>
  <c r="Q670" i="4"/>
  <c r="Q505" i="4"/>
  <c r="Q377" i="4"/>
  <c r="Q245" i="4"/>
  <c r="Q470" i="4"/>
  <c r="Q675" i="4"/>
  <c r="Q573" i="4"/>
  <c r="M735" i="4"/>
  <c r="Q109" i="4"/>
  <c r="Q113" i="4"/>
  <c r="Q110" i="4"/>
  <c r="Q96" i="4"/>
  <c r="Q521" i="4"/>
  <c r="M736" i="4"/>
  <c r="Q430" i="4"/>
  <c r="Q445" i="4"/>
  <c r="Q653" i="4"/>
  <c r="Q133" i="4"/>
  <c r="Q614" i="4"/>
  <c r="Q688" i="4"/>
  <c r="Q253" i="4"/>
  <c r="Q394" i="4"/>
  <c r="M732" i="4"/>
  <c r="Q20" i="4"/>
  <c r="Q73" i="4"/>
  <c r="Q206" i="4"/>
  <c r="Q42" i="4"/>
  <c r="M730" i="4"/>
  <c r="Q384" i="4"/>
  <c r="Q45" i="4"/>
  <c r="Q132" i="4"/>
  <c r="Q174" i="4"/>
  <c r="Q65" i="4"/>
  <c r="Q587" i="4"/>
  <c r="Q305" i="4"/>
  <c r="Q136" i="4"/>
  <c r="Q131" i="4"/>
  <c r="Q106" i="4"/>
  <c r="Q62" i="4"/>
  <c r="Q64" i="4"/>
  <c r="Q74" i="4"/>
  <c r="Q33" i="4"/>
  <c r="Q55" i="4"/>
  <c r="Q371" i="4"/>
  <c r="Q114" i="4"/>
  <c r="Q568" i="4"/>
  <c r="M734" i="4"/>
  <c r="Q125" i="4"/>
  <c r="M731" i="4"/>
  <c r="Q237" i="4"/>
  <c r="Q669" i="4"/>
  <c r="Q98" i="4"/>
  <c r="Q18" i="4"/>
  <c r="Q94" i="4"/>
  <c r="Q463" i="4"/>
  <c r="Q426" i="4"/>
  <c r="Q17" i="4"/>
  <c r="Q220" i="4"/>
  <c r="Q227" i="4"/>
  <c r="Q53" i="4"/>
  <c r="Q84" i="4"/>
  <c r="Q87" i="4"/>
  <c r="Q14" i="4"/>
  <c r="Q127" i="4"/>
  <c r="Q361" i="4"/>
  <c r="Q69" i="4"/>
  <c r="Q511" i="4"/>
  <c r="Q308" i="4"/>
  <c r="Q313" i="4"/>
  <c r="Q616" i="4"/>
  <c r="Q43" i="4"/>
  <c r="Q67" i="4"/>
  <c r="Q93" i="4"/>
  <c r="Q39" i="4"/>
  <c r="Q580" i="4"/>
  <c r="Q72" i="4"/>
  <c r="Q115" i="4"/>
  <c r="Q26" i="4"/>
  <c r="Q380" i="4"/>
  <c r="Q194" i="4"/>
  <c r="Q104" i="4"/>
  <c r="Q358" i="4"/>
  <c r="Q78" i="4"/>
  <c r="Q262" i="4"/>
  <c r="Q123" i="4"/>
  <c r="Q111" i="4"/>
  <c r="Q52" i="4"/>
  <c r="Q31" i="4"/>
  <c r="Q510" i="4"/>
  <c r="Q60" i="4"/>
  <c r="Q19" i="4"/>
  <c r="Q483" i="4"/>
  <c r="Q63" i="4"/>
  <c r="Q120" i="4"/>
  <c r="Q196" i="4"/>
  <c r="Q89" i="4"/>
  <c r="Q391" i="4"/>
  <c r="Q124" i="4"/>
  <c r="Q239" i="4"/>
  <c r="Q16" i="4"/>
  <c r="Q427" i="4"/>
  <c r="Q291" i="4"/>
  <c r="Q50" i="4"/>
  <c r="Q476" i="4"/>
  <c r="Q81" i="4"/>
  <c r="Q80" i="4"/>
  <c r="Q694" i="4"/>
  <c r="Q27" i="4"/>
  <c r="Q140" i="4"/>
  <c r="Q35" i="4"/>
  <c r="Q522" i="4"/>
  <c r="Q258" i="4"/>
  <c r="Q480" i="4"/>
  <c r="Q22" i="4"/>
  <c r="Q105" i="4"/>
  <c r="Q252" i="4"/>
  <c r="Q100" i="4"/>
  <c r="Q37" i="4"/>
  <c r="Q563" i="4"/>
  <c r="Q143" i="4"/>
  <c r="Q30" i="4"/>
  <c r="Q213" i="4"/>
  <c r="M733" i="4"/>
  <c r="Q733" i="4" s="1"/>
  <c r="Q99" i="4"/>
  <c r="Q699" i="4"/>
  <c r="Q15" i="4"/>
  <c r="Q91" i="4"/>
  <c r="Q281" i="4"/>
  <c r="Q32" i="4"/>
  <c r="Q46" i="4"/>
  <c r="Q38" i="4"/>
  <c r="Q86" i="4"/>
  <c r="Q101" i="4"/>
  <c r="Q24" i="4"/>
  <c r="Q107" i="4"/>
  <c r="Q54" i="4"/>
  <c r="Q90" i="4"/>
  <c r="Q448" i="4"/>
  <c r="Q44" i="4"/>
  <c r="Q640" i="4"/>
  <c r="Q419" i="4"/>
  <c r="Q66" i="4"/>
  <c r="Q77" i="4"/>
  <c r="Q508" i="4"/>
  <c r="Q225" i="4"/>
  <c r="Q519" i="4"/>
  <c r="Q608" i="4"/>
  <c r="Q129" i="4"/>
  <c r="Q102" i="4"/>
  <c r="Q13" i="4"/>
  <c r="Q122" i="4"/>
  <c r="Q618" i="4"/>
  <c r="Q117" i="4"/>
  <c r="Q130" i="4"/>
  <c r="Q92" i="4"/>
  <c r="Q82" i="4"/>
  <c r="Q70" i="4"/>
  <c r="Q25" i="4"/>
  <c r="Q49" i="4"/>
  <c r="Q362" i="4"/>
  <c r="Q79" i="4"/>
  <c r="Q468" i="4"/>
  <c r="Q716" i="4"/>
  <c r="Q275" i="4"/>
  <c r="Q126" i="4"/>
  <c r="Q151" i="4"/>
  <c r="Q280" i="4"/>
  <c r="Q128" i="4"/>
  <c r="Q154" i="4"/>
  <c r="Q21" i="4"/>
  <c r="Q658" i="4"/>
  <c r="Q28" i="4"/>
  <c r="Q40" i="4"/>
  <c r="Q76" i="4"/>
  <c r="Q23" i="4"/>
  <c r="Q418" i="4"/>
  <c r="Q56" i="4"/>
  <c r="Q256" i="4"/>
  <c r="Q95" i="4"/>
  <c r="Q51" i="4"/>
  <c r="Q289" i="4"/>
  <c r="Q346" i="4"/>
  <c r="Q47" i="4"/>
  <c r="Q207" i="4"/>
  <c r="Q609" i="4"/>
  <c r="Q85" i="4"/>
  <c r="Q61" i="4"/>
  <c r="Q530" i="4"/>
  <c r="Q119" i="4"/>
  <c r="Q553" i="4"/>
  <c r="Q71" i="4"/>
  <c r="Q112" i="4"/>
  <c r="Q29" i="4"/>
  <c r="Q83" i="4"/>
  <c r="Q36" i="4"/>
  <c r="Q584" i="4"/>
  <c r="Q58" i="4"/>
  <c r="Q34" i="4"/>
  <c r="Q97" i="4"/>
  <c r="Q387" i="4"/>
  <c r="Q147" i="4"/>
  <c r="Q75" i="4"/>
  <c r="Q625" i="4"/>
  <c r="Q118" i="4"/>
  <c r="Q68" i="4"/>
  <c r="Q48" i="4"/>
  <c r="Q582" i="4"/>
  <c r="Q467" i="4"/>
  <c r="Q368" i="4"/>
  <c r="Q116" i="4"/>
  <c r="Q8" i="4"/>
  <c r="Q6" i="4"/>
  <c r="Q5" i="4"/>
  <c r="Q9" i="4"/>
  <c r="Q12" i="4"/>
  <c r="Q10" i="4"/>
  <c r="Q11" i="4"/>
  <c r="Q7" i="4"/>
  <c r="Q732" i="4" l="1"/>
  <c r="Q731" i="4"/>
  <c r="Q730" i="4"/>
  <c r="Q735" i="4"/>
  <c r="Q736" i="4"/>
  <c r="Q734" i="4"/>
</calcChain>
</file>

<file path=xl/sharedStrings.xml><?xml version="1.0" encoding="utf-8"?>
<sst xmlns="http://schemas.openxmlformats.org/spreadsheetml/2006/main" count="146" uniqueCount="100">
  <si>
    <t>Cuentas</t>
  </si>
  <si>
    <t>Tipo</t>
  </si>
  <si>
    <t>Caja</t>
  </si>
  <si>
    <t>Banco</t>
  </si>
  <si>
    <t>Clientes</t>
  </si>
  <si>
    <t>CtasxCobrar</t>
  </si>
  <si>
    <t>Mercaderías</t>
  </si>
  <si>
    <t>Muebles</t>
  </si>
  <si>
    <t>Equipos</t>
  </si>
  <si>
    <t>Herramientas</t>
  </si>
  <si>
    <t>Terrenos</t>
  </si>
  <si>
    <t>Infraestructura</t>
  </si>
  <si>
    <t>Vehículos</t>
  </si>
  <si>
    <t>Otros activos</t>
  </si>
  <si>
    <t>Proveedores</t>
  </si>
  <si>
    <t>Acreedores</t>
  </si>
  <si>
    <t>CxP &lt;1 año</t>
  </si>
  <si>
    <t>CxP &gt;1 año</t>
  </si>
  <si>
    <t>Capital</t>
  </si>
  <si>
    <t>Reservas</t>
  </si>
  <si>
    <t>Utilidades retenidas</t>
  </si>
  <si>
    <t>IVA DF</t>
  </si>
  <si>
    <t>IVA CF</t>
  </si>
  <si>
    <t>AC</t>
  </si>
  <si>
    <t>AF</t>
  </si>
  <si>
    <t>OA</t>
  </si>
  <si>
    <t>PC</t>
  </si>
  <si>
    <t>PLP</t>
  </si>
  <si>
    <t>PAT</t>
  </si>
  <si>
    <t>DEBE</t>
  </si>
  <si>
    <t>HABER</t>
  </si>
  <si>
    <t>DEBITOS</t>
  </si>
  <si>
    <t>CREDITOS</t>
  </si>
  <si>
    <t>ACTIVOS</t>
  </si>
  <si>
    <t>PASIVOS</t>
  </si>
  <si>
    <t>FECHA</t>
  </si>
  <si>
    <t>CUENTA</t>
  </si>
  <si>
    <t>Ventas</t>
  </si>
  <si>
    <t>CMV</t>
  </si>
  <si>
    <t>Gastos generales</t>
  </si>
  <si>
    <t>G</t>
  </si>
  <si>
    <t>PERDIDA</t>
  </si>
  <si>
    <t>GANANCIA</t>
  </si>
  <si>
    <t>UNIDADES</t>
  </si>
  <si>
    <t>VALORES</t>
  </si>
  <si>
    <t>Fecha</t>
  </si>
  <si>
    <t>Código</t>
  </si>
  <si>
    <t>Descripción</t>
  </si>
  <si>
    <t>Factura</t>
  </si>
  <si>
    <t>Costo</t>
  </si>
  <si>
    <t>ENT</t>
  </si>
  <si>
    <t>SAL</t>
  </si>
  <si>
    <t>SDO</t>
  </si>
  <si>
    <t>PMP</t>
  </si>
  <si>
    <t xml:space="preserve"> </t>
  </si>
  <si>
    <t>RUT</t>
  </si>
  <si>
    <t>RAZÓN SOCIAL</t>
  </si>
  <si>
    <t>Código producto</t>
  </si>
  <si>
    <t>Familia</t>
  </si>
  <si>
    <t>Análisis</t>
  </si>
  <si>
    <t>ARROZ</t>
  </si>
  <si>
    <t>LOS CHINOS</t>
  </si>
  <si>
    <t>PROVEEDOR</t>
  </si>
  <si>
    <t>C/V</t>
  </si>
  <si>
    <t>C</t>
  </si>
  <si>
    <t>arroz</t>
  </si>
  <si>
    <t>tucapel</t>
  </si>
  <si>
    <t>RUT PR/CL</t>
  </si>
  <si>
    <t>UltCosto</t>
  </si>
  <si>
    <t>aceite</t>
  </si>
  <si>
    <t>miraflores</t>
  </si>
  <si>
    <t>GLOSA</t>
  </si>
  <si>
    <t>Cuentas asociadas a RUT</t>
  </si>
  <si>
    <t>TIPO</t>
  </si>
  <si>
    <t>PROV</t>
  </si>
  <si>
    <t>CRÉDITOS</t>
  </si>
  <si>
    <t>DÉBITOS</t>
  </si>
  <si>
    <t>POR PAGAR</t>
  </si>
  <si>
    <t>POR COBRAR</t>
  </si>
  <si>
    <t>CLIENTES</t>
  </si>
  <si>
    <t>Remuneraciones</t>
  </si>
  <si>
    <t>Gastos financieros</t>
  </si>
  <si>
    <t>I</t>
  </si>
  <si>
    <t>Venta activo fijo</t>
  </si>
  <si>
    <t>Depreciación</t>
  </si>
  <si>
    <t>DEUDOR</t>
  </si>
  <si>
    <t>ACREEDOR</t>
  </si>
  <si>
    <t>S A L D O S</t>
  </si>
  <si>
    <t>I N V E N T A R I O</t>
  </si>
  <si>
    <t>R E S U L T A D O</t>
  </si>
  <si>
    <t>CUENTAS</t>
  </si>
  <si>
    <t>TOTALES</t>
  </si>
  <si>
    <t>GANANCIA EJERCICIO</t>
  </si>
  <si>
    <t>Inicio ac</t>
  </si>
  <si>
    <t>caja</t>
  </si>
  <si>
    <t>SUMAS</t>
  </si>
  <si>
    <t>FERNANDA VALDES</t>
  </si>
  <si>
    <t>JOSÉ LÓPEZ</t>
  </si>
  <si>
    <t>V</t>
  </si>
  <si>
    <t>FRANCISCO GALVEZ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</si>
</sst>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_-&quot;$&quot;\ * #,##0_-;\-&quot;$&quot;\ * #,##0_-;_-&quot;$&quot;\ * &quot;-&quot;??_-;_-@_-"/>
    <numFmt numFmtId="166" formatCode="_-[$$-340A]\ * #,##0_-;\-[$$-340A]\ * #,##0_-;_-[$$-340A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0" fillId="0" borderId="1" xfId="2" applyNumberFormat="1" applyFont="1" applyBorder="1"/>
    <xf numFmtId="16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165" fontId="5" fillId="0" borderId="1" xfId="2" applyNumberFormat="1" applyFont="1" applyBorder="1"/>
    <xf numFmtId="0" fontId="5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/>
    </xf>
    <xf numFmtId="16" fontId="0" fillId="0" borderId="14" xfId="0" applyNumberFormat="1" applyBorder="1"/>
    <xf numFmtId="0" fontId="0" fillId="0" borderId="14" xfId="0" applyBorder="1"/>
    <xf numFmtId="0" fontId="0" fillId="0" borderId="14" xfId="0" applyBorder="1" applyAlignment="1">
      <alignment horizontal="center"/>
    </xf>
    <xf numFmtId="43" fontId="3" fillId="0" borderId="1" xfId="1" applyNumberFormat="1" applyFont="1" applyBorder="1"/>
    <xf numFmtId="166" fontId="0" fillId="0" borderId="1" xfId="0" applyNumberFormat="1" applyBorder="1"/>
    <xf numFmtId="166" fontId="0" fillId="0" borderId="0" xfId="0" applyNumberFormat="1"/>
    <xf numFmtId="166" fontId="1" fillId="0" borderId="1" xfId="0" applyNumberFormat="1" applyFont="1" applyBorder="1"/>
    <xf numFmtId="165" fontId="0" fillId="0" borderId="14" xfId="2" applyNumberFormat="1" applyFont="1" applyBorder="1"/>
    <xf numFmtId="165" fontId="0" fillId="0" borderId="0" xfId="2" applyNumberFormat="1" applyFont="1"/>
    <xf numFmtId="0" fontId="0" fillId="0" borderId="15" xfId="0" applyBorder="1"/>
    <xf numFmtId="0" fontId="0" fillId="0" borderId="0" xfId="0" applyFill="1" applyBorder="1"/>
    <xf numFmtId="164" fontId="1" fillId="0" borderId="24" xfId="0" applyNumberFormat="1" applyFont="1" applyBorder="1"/>
    <xf numFmtId="0" fontId="1" fillId="0" borderId="24" xfId="0" applyFont="1" applyBorder="1"/>
    <xf numFmtId="0" fontId="9" fillId="0" borderId="24" xfId="0" applyFont="1" applyBorder="1"/>
    <xf numFmtId="165" fontId="0" fillId="0" borderId="9" xfId="2" applyNumberFormat="1" applyFont="1" applyBorder="1"/>
    <xf numFmtId="165" fontId="0" fillId="0" borderId="10" xfId="2" applyNumberFormat="1" applyFont="1" applyBorder="1"/>
    <xf numFmtId="165" fontId="0" fillId="0" borderId="7" xfId="2" applyNumberFormat="1" applyFont="1" applyBorder="1"/>
    <xf numFmtId="165" fontId="0" fillId="0" borderId="6" xfId="2" applyNumberFormat="1" applyFont="1" applyBorder="1"/>
    <xf numFmtId="0" fontId="11" fillId="0" borderId="17" xfId="0" applyFont="1" applyBorder="1"/>
    <xf numFmtId="0" fontId="11" fillId="0" borderId="23" xfId="0" applyFont="1" applyBorder="1"/>
    <xf numFmtId="0" fontId="9" fillId="3" borderId="25" xfId="0" applyFont="1" applyFill="1" applyBorder="1"/>
    <xf numFmtId="164" fontId="9" fillId="3" borderId="25" xfId="0" applyNumberFormat="1" applyFont="1" applyFill="1" applyBorder="1"/>
    <xf numFmtId="0" fontId="8" fillId="3" borderId="0" xfId="0" applyFont="1" applyFill="1" applyBorder="1"/>
    <xf numFmtId="0" fontId="7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9" fillId="4" borderId="25" xfId="0" applyFont="1" applyFill="1" applyBorder="1"/>
    <xf numFmtId="0" fontId="1" fillId="4" borderId="25" xfId="0" applyFont="1" applyFill="1" applyBorder="1"/>
    <xf numFmtId="164" fontId="1" fillId="4" borderId="25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5" fontId="1" fillId="2" borderId="1" xfId="2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0" xfId="0" applyFill="1"/>
    <xf numFmtId="165" fontId="1" fillId="5" borderId="13" xfId="2" applyNumberFormat="1" applyFont="1" applyFill="1" applyBorder="1" applyAlignment="1">
      <alignment horizontal="center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6" fontId="0" fillId="0" borderId="1" xfId="0" applyNumberFormat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3737"/>
        </patternFill>
      </fill>
    </dxf>
    <dxf>
      <fill>
        <patternFill>
          <bgColor rgb="FFFF3B3B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3B3B"/>
      <color rgb="FFFF0000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workbookViewId="0">
      <selection activeCell="E4" sqref="E4"/>
    </sheetView>
  </sheetViews>
  <sheetFormatPr baseColWidth="10" defaultRowHeight="14.3" x14ac:dyDescent="0.25"/>
  <cols>
    <col min="1" max="1" width="22" customWidth="1"/>
    <col min="3" max="3" width="5.375" customWidth="1"/>
    <col min="4" max="4" width="13.875" customWidth="1"/>
    <col min="5" max="5" width="26.125" customWidth="1"/>
    <col min="6" max="6" width="9" customWidth="1"/>
    <col min="7" max="7" width="2.875" customWidth="1"/>
  </cols>
  <sheetData>
    <row r="1" spans="1:10" x14ac:dyDescent="0.25">
      <c r="A1" s="8" t="s">
        <v>0</v>
      </c>
      <c r="B1" s="8" t="s">
        <v>1</v>
      </c>
      <c r="D1" s="55" t="s">
        <v>72</v>
      </c>
      <c r="E1" s="56"/>
      <c r="F1" s="56"/>
      <c r="H1" s="54" t="s">
        <v>57</v>
      </c>
      <c r="I1" s="54"/>
      <c r="J1" s="54"/>
    </row>
    <row r="2" spans="1:10" x14ac:dyDescent="0.25">
      <c r="A2" s="2" t="s">
        <v>2</v>
      </c>
      <c r="B2" s="2" t="s">
        <v>23</v>
      </c>
      <c r="D2" s="3" t="s">
        <v>55</v>
      </c>
      <c r="E2" s="3" t="s">
        <v>56</v>
      </c>
      <c r="F2" s="3" t="s">
        <v>73</v>
      </c>
      <c r="H2" s="3" t="s">
        <v>46</v>
      </c>
      <c r="I2" s="3" t="s">
        <v>58</v>
      </c>
      <c r="J2" s="3" t="s">
        <v>1</v>
      </c>
    </row>
    <row r="3" spans="1:10" x14ac:dyDescent="0.25">
      <c r="A3" s="2" t="s">
        <v>3</v>
      </c>
      <c r="B3" s="2" t="s">
        <v>23</v>
      </c>
      <c r="D3" s="2">
        <v>145491320</v>
      </c>
      <c r="E3" s="2" t="s">
        <v>99</v>
      </c>
      <c r="F3" s="2" t="s">
        <v>74</v>
      </c>
      <c r="H3" s="2">
        <v>1</v>
      </c>
      <c r="I3" s="2" t="s">
        <v>60</v>
      </c>
      <c r="J3" s="2" t="s">
        <v>61</v>
      </c>
    </row>
    <row r="4" spans="1:10" x14ac:dyDescent="0.25">
      <c r="A4" s="2" t="s">
        <v>4</v>
      </c>
      <c r="B4" s="2" t="s">
        <v>23</v>
      </c>
      <c r="D4" s="2">
        <v>111111111</v>
      </c>
      <c r="E4" s="2" t="s">
        <v>97</v>
      </c>
      <c r="F4" s="2" t="s">
        <v>74</v>
      </c>
      <c r="H4" s="2">
        <v>2</v>
      </c>
      <c r="I4" s="2" t="s">
        <v>65</v>
      </c>
      <c r="J4" s="2" t="s">
        <v>66</v>
      </c>
    </row>
    <row r="5" spans="1:10" x14ac:dyDescent="0.25">
      <c r="A5" s="2" t="s">
        <v>22</v>
      </c>
      <c r="B5" s="2" t="s">
        <v>23</v>
      </c>
      <c r="D5" s="2">
        <v>121212122</v>
      </c>
      <c r="E5" s="2" t="s">
        <v>96</v>
      </c>
      <c r="F5" s="2" t="s">
        <v>74</v>
      </c>
      <c r="H5" s="2">
        <v>3</v>
      </c>
      <c r="I5" s="2" t="s">
        <v>69</v>
      </c>
      <c r="J5" s="2" t="s">
        <v>70</v>
      </c>
    </row>
    <row r="6" spans="1:10" x14ac:dyDescent="0.25">
      <c r="A6" s="2" t="s">
        <v>5</v>
      </c>
      <c r="B6" s="2" t="s">
        <v>23</v>
      </c>
      <c r="D6" s="2"/>
      <c r="E6" s="2"/>
      <c r="F6" s="2"/>
      <c r="H6" s="2"/>
      <c r="I6" s="2"/>
      <c r="J6" s="2"/>
    </row>
    <row r="7" spans="1:10" x14ac:dyDescent="0.25">
      <c r="A7" s="2" t="s">
        <v>6</v>
      </c>
      <c r="B7" s="2" t="s">
        <v>23</v>
      </c>
      <c r="D7" s="2"/>
      <c r="E7" s="2"/>
      <c r="F7" s="2"/>
      <c r="H7" s="2"/>
      <c r="I7" s="2"/>
      <c r="J7" s="2"/>
    </row>
    <row r="8" spans="1:10" x14ac:dyDescent="0.25">
      <c r="A8" s="2" t="s">
        <v>9</v>
      </c>
      <c r="B8" s="2" t="s">
        <v>24</v>
      </c>
      <c r="D8" s="2"/>
      <c r="E8" s="2"/>
      <c r="F8" s="2"/>
      <c r="H8" s="2"/>
      <c r="I8" s="2"/>
      <c r="J8" s="2"/>
    </row>
    <row r="9" spans="1:10" x14ac:dyDescent="0.25">
      <c r="A9" s="2" t="s">
        <v>7</v>
      </c>
      <c r="B9" s="2" t="s">
        <v>24</v>
      </c>
      <c r="D9" s="2"/>
      <c r="E9" s="2"/>
      <c r="F9" s="2"/>
      <c r="H9" s="2"/>
      <c r="I9" s="2"/>
      <c r="J9" s="2"/>
    </row>
    <row r="10" spans="1:10" x14ac:dyDescent="0.25">
      <c r="A10" s="2" t="s">
        <v>8</v>
      </c>
      <c r="B10" s="2" t="s">
        <v>24</v>
      </c>
      <c r="D10" s="2"/>
      <c r="E10" s="2"/>
      <c r="F10" s="2"/>
      <c r="H10" s="2"/>
      <c r="I10" s="2"/>
      <c r="J10" s="2"/>
    </row>
    <row r="11" spans="1:10" x14ac:dyDescent="0.25">
      <c r="A11" s="2" t="s">
        <v>12</v>
      </c>
      <c r="B11" s="2" t="s">
        <v>24</v>
      </c>
      <c r="D11" s="2"/>
      <c r="E11" s="2"/>
      <c r="F11" s="2"/>
      <c r="H11" s="2"/>
      <c r="I11" s="2"/>
      <c r="J11" s="2"/>
    </row>
    <row r="12" spans="1:10" x14ac:dyDescent="0.25">
      <c r="A12" s="2" t="s">
        <v>10</v>
      </c>
      <c r="B12" s="2" t="s">
        <v>24</v>
      </c>
      <c r="D12" s="2"/>
      <c r="E12" s="2"/>
      <c r="F12" s="2"/>
      <c r="H12" s="2"/>
      <c r="I12" s="2"/>
      <c r="J12" s="2"/>
    </row>
    <row r="13" spans="1:10" x14ac:dyDescent="0.25">
      <c r="A13" s="2" t="s">
        <v>11</v>
      </c>
      <c r="B13" s="2" t="s">
        <v>24</v>
      </c>
      <c r="D13" s="2"/>
      <c r="E13" s="2"/>
      <c r="F13" s="2"/>
      <c r="H13" s="2"/>
      <c r="I13" s="2"/>
      <c r="J13" s="2"/>
    </row>
    <row r="14" spans="1:10" x14ac:dyDescent="0.25">
      <c r="A14" s="2" t="s">
        <v>13</v>
      </c>
      <c r="B14" s="2" t="s">
        <v>25</v>
      </c>
      <c r="D14" s="2"/>
      <c r="E14" s="2"/>
      <c r="F14" s="2"/>
      <c r="H14" s="2"/>
      <c r="I14" s="2"/>
      <c r="J14" s="2"/>
    </row>
    <row r="15" spans="1:10" x14ac:dyDescent="0.25">
      <c r="A15" s="2" t="s">
        <v>14</v>
      </c>
      <c r="B15" s="2" t="s">
        <v>26</v>
      </c>
      <c r="D15" s="2"/>
      <c r="E15" s="2"/>
      <c r="F15" s="2"/>
      <c r="H15" s="2"/>
      <c r="I15" s="2"/>
      <c r="J15" s="2"/>
    </row>
    <row r="16" spans="1:10" x14ac:dyDescent="0.25">
      <c r="A16" s="2" t="s">
        <v>21</v>
      </c>
      <c r="B16" s="2" t="s">
        <v>26</v>
      </c>
      <c r="D16" s="2"/>
      <c r="E16" s="2"/>
      <c r="F16" s="2"/>
      <c r="H16" s="2"/>
      <c r="I16" s="2"/>
      <c r="J16" s="2"/>
    </row>
    <row r="17" spans="1:10" x14ac:dyDescent="0.25">
      <c r="A17" s="2" t="s">
        <v>15</v>
      </c>
      <c r="B17" s="2" t="s">
        <v>26</v>
      </c>
      <c r="D17" s="2"/>
      <c r="E17" s="2"/>
      <c r="F17" s="2"/>
      <c r="H17" s="2"/>
      <c r="I17" s="2"/>
      <c r="J17" s="2"/>
    </row>
    <row r="18" spans="1:10" x14ac:dyDescent="0.25">
      <c r="A18" s="2" t="s">
        <v>16</v>
      </c>
      <c r="B18" s="2" t="s">
        <v>26</v>
      </c>
      <c r="D18" s="2"/>
      <c r="E18" s="2"/>
      <c r="F18" s="2"/>
      <c r="H18" s="2"/>
      <c r="I18" s="2"/>
      <c r="J18" s="2"/>
    </row>
    <row r="19" spans="1:10" x14ac:dyDescent="0.25">
      <c r="A19" s="2" t="s">
        <v>17</v>
      </c>
      <c r="B19" s="2" t="s">
        <v>27</v>
      </c>
      <c r="D19" s="2"/>
      <c r="E19" s="2"/>
      <c r="F19" s="2"/>
      <c r="H19" s="2"/>
      <c r="I19" s="2"/>
      <c r="J19" s="2"/>
    </row>
    <row r="20" spans="1:10" x14ac:dyDescent="0.25">
      <c r="A20" s="2" t="s">
        <v>18</v>
      </c>
      <c r="B20" s="2" t="s">
        <v>28</v>
      </c>
      <c r="D20" s="2"/>
      <c r="E20" s="2"/>
      <c r="F20" s="2"/>
      <c r="H20" s="2"/>
      <c r="I20" s="2"/>
      <c r="J20" s="2"/>
    </row>
    <row r="21" spans="1:10" x14ac:dyDescent="0.25">
      <c r="A21" s="2" t="s">
        <v>19</v>
      </c>
      <c r="B21" s="2" t="s">
        <v>28</v>
      </c>
      <c r="D21" s="2"/>
      <c r="E21" s="2"/>
      <c r="F21" s="2"/>
      <c r="H21" s="2"/>
      <c r="I21" s="2"/>
      <c r="J21" s="2"/>
    </row>
    <row r="22" spans="1:10" x14ac:dyDescent="0.25">
      <c r="A22" s="2" t="s">
        <v>20</v>
      </c>
      <c r="B22" s="2" t="s">
        <v>28</v>
      </c>
      <c r="D22" s="2"/>
      <c r="E22" s="2"/>
      <c r="F22" s="2"/>
      <c r="H22" s="2"/>
      <c r="I22" s="2"/>
      <c r="J22" s="2"/>
    </row>
    <row r="23" spans="1:10" x14ac:dyDescent="0.25">
      <c r="A23" s="2" t="s">
        <v>37</v>
      </c>
      <c r="B23" s="2" t="s">
        <v>82</v>
      </c>
      <c r="D23" s="2"/>
      <c r="E23" s="2"/>
      <c r="F23" s="2"/>
      <c r="H23" s="2"/>
      <c r="I23" s="2"/>
      <c r="J23" s="2"/>
    </row>
    <row r="24" spans="1:10" x14ac:dyDescent="0.25">
      <c r="A24" s="2" t="s">
        <v>83</v>
      </c>
      <c r="B24" s="2" t="s">
        <v>82</v>
      </c>
      <c r="D24" s="2"/>
      <c r="E24" s="2"/>
      <c r="F24" s="2"/>
      <c r="H24" s="2"/>
      <c r="I24" s="2"/>
      <c r="J24" s="2"/>
    </row>
    <row r="25" spans="1:10" x14ac:dyDescent="0.25">
      <c r="A25" s="2" t="s">
        <v>38</v>
      </c>
      <c r="B25" s="2" t="s">
        <v>40</v>
      </c>
      <c r="D25" s="2"/>
      <c r="E25" s="2"/>
      <c r="F25" s="2"/>
      <c r="H25" s="2"/>
      <c r="I25" s="2"/>
      <c r="J25" s="2"/>
    </row>
    <row r="26" spans="1:10" x14ac:dyDescent="0.25">
      <c r="A26" s="2" t="s">
        <v>39</v>
      </c>
      <c r="B26" s="2" t="s">
        <v>40</v>
      </c>
      <c r="D26" s="2"/>
      <c r="E26" s="2"/>
      <c r="F26" s="2"/>
      <c r="H26" s="2"/>
      <c r="I26" s="2"/>
      <c r="J26" s="2"/>
    </row>
    <row r="27" spans="1:10" x14ac:dyDescent="0.25">
      <c r="A27" s="2" t="s">
        <v>80</v>
      </c>
      <c r="B27" s="2" t="s">
        <v>40</v>
      </c>
      <c r="D27" s="2"/>
      <c r="E27" s="2"/>
      <c r="F27" s="2"/>
      <c r="H27" s="2"/>
      <c r="I27" s="2"/>
      <c r="J27" s="2"/>
    </row>
    <row r="28" spans="1:10" x14ac:dyDescent="0.25">
      <c r="A28" s="2" t="s">
        <v>81</v>
      </c>
      <c r="B28" s="2" t="s">
        <v>40</v>
      </c>
      <c r="D28" s="2"/>
      <c r="E28" s="2"/>
      <c r="F28" s="2"/>
      <c r="H28" s="2"/>
      <c r="I28" s="2"/>
      <c r="J28" s="2"/>
    </row>
    <row r="29" spans="1:10" x14ac:dyDescent="0.25">
      <c r="A29" s="2" t="s">
        <v>84</v>
      </c>
      <c r="B29" s="2" t="s">
        <v>40</v>
      </c>
      <c r="D29" s="2"/>
      <c r="E29" s="2"/>
      <c r="F29" s="2"/>
      <c r="H29" s="2"/>
      <c r="I29" s="2"/>
      <c r="J29" s="2"/>
    </row>
    <row r="30" spans="1:10" x14ac:dyDescent="0.25">
      <c r="A30" s="2"/>
      <c r="B30" s="2"/>
      <c r="D30" s="2"/>
      <c r="E30" s="2"/>
      <c r="F30" s="2"/>
      <c r="H30" s="2"/>
      <c r="I30" s="2"/>
      <c r="J30" s="2"/>
    </row>
    <row r="31" spans="1:10" x14ac:dyDescent="0.25">
      <c r="A31" s="2"/>
      <c r="B31" s="2"/>
      <c r="D31" s="2"/>
      <c r="E31" s="2"/>
      <c r="F31" s="2"/>
      <c r="H31" s="2"/>
      <c r="I31" s="2"/>
      <c r="J31" s="2"/>
    </row>
    <row r="32" spans="1:10" x14ac:dyDescent="0.25">
      <c r="A32" s="2"/>
      <c r="B32" s="2"/>
      <c r="D32" s="2"/>
      <c r="E32" s="2"/>
      <c r="F32" s="2"/>
      <c r="H32" s="2"/>
      <c r="I32" s="2"/>
      <c r="J32" s="2"/>
    </row>
    <row r="33" spans="1:10" x14ac:dyDescent="0.25">
      <c r="A33" s="2"/>
      <c r="B33" s="2"/>
      <c r="D33" s="2"/>
      <c r="E33" s="2"/>
      <c r="F33" s="2"/>
      <c r="H33" s="2"/>
      <c r="I33" s="2"/>
      <c r="J33" s="2"/>
    </row>
    <row r="34" spans="1:10" x14ac:dyDescent="0.25">
      <c r="A34" s="2"/>
      <c r="B34" s="2"/>
      <c r="D34" s="2"/>
      <c r="E34" s="2"/>
      <c r="F34" s="2"/>
      <c r="H34" s="2"/>
      <c r="I34" s="2"/>
      <c r="J34" s="2"/>
    </row>
    <row r="35" spans="1:10" x14ac:dyDescent="0.25">
      <c r="A35" s="2"/>
      <c r="B35" s="2"/>
      <c r="D35" s="2"/>
      <c r="E35" s="2"/>
      <c r="F35" s="2"/>
      <c r="H35" s="2"/>
      <c r="I35" s="2"/>
      <c r="J35" s="2"/>
    </row>
    <row r="36" spans="1:10" x14ac:dyDescent="0.25">
      <c r="A36" s="2"/>
      <c r="B36" s="2"/>
      <c r="D36" s="2"/>
      <c r="E36" s="2"/>
      <c r="F36" s="2"/>
      <c r="H36" s="2"/>
      <c r="I36" s="2"/>
      <c r="J36" s="2"/>
    </row>
    <row r="37" spans="1:10" x14ac:dyDescent="0.25">
      <c r="A37" s="2"/>
      <c r="B37" s="2"/>
      <c r="D37" s="2"/>
      <c r="E37" s="2"/>
      <c r="F37" s="2"/>
      <c r="H37" s="2"/>
      <c r="I37" s="2"/>
      <c r="J37" s="2"/>
    </row>
    <row r="38" spans="1:10" x14ac:dyDescent="0.25">
      <c r="A38" s="2"/>
      <c r="B38" s="2"/>
      <c r="D38" s="2"/>
      <c r="E38" s="2"/>
      <c r="F38" s="2"/>
      <c r="H38" s="2"/>
      <c r="I38" s="2"/>
      <c r="J38" s="2"/>
    </row>
    <row r="39" spans="1:10" x14ac:dyDescent="0.25">
      <c r="A39" s="2"/>
      <c r="B39" s="2"/>
      <c r="D39" s="2"/>
      <c r="E39" s="2"/>
      <c r="F39" s="2"/>
      <c r="H39" s="2"/>
      <c r="I39" s="2"/>
      <c r="J39" s="2"/>
    </row>
    <row r="40" spans="1:10" x14ac:dyDescent="0.25">
      <c r="A40" s="2"/>
      <c r="B40" s="2"/>
      <c r="D40" s="2"/>
      <c r="E40" s="2"/>
      <c r="F40" s="2"/>
      <c r="H40" s="2"/>
      <c r="I40" s="2"/>
      <c r="J40" s="2"/>
    </row>
    <row r="41" spans="1:10" x14ac:dyDescent="0.25">
      <c r="A41" s="2"/>
      <c r="B41" s="2"/>
      <c r="D41" s="2"/>
      <c r="E41" s="2"/>
      <c r="F41" s="2"/>
      <c r="H41" s="2"/>
      <c r="I41" s="2"/>
      <c r="J41" s="2"/>
    </row>
    <row r="42" spans="1:10" x14ac:dyDescent="0.25">
      <c r="A42" s="2"/>
      <c r="B42" s="2"/>
      <c r="D42" s="2"/>
      <c r="E42" s="2"/>
      <c r="F42" s="2"/>
      <c r="H42" s="2"/>
      <c r="I42" s="2"/>
      <c r="J42" s="2"/>
    </row>
    <row r="43" spans="1:10" x14ac:dyDescent="0.25">
      <c r="A43" s="2"/>
      <c r="B43" s="2"/>
      <c r="D43" s="2"/>
      <c r="E43" s="2"/>
      <c r="F43" s="2"/>
      <c r="H43" s="2"/>
      <c r="I43" s="2"/>
      <c r="J43" s="2"/>
    </row>
    <row r="44" spans="1:10" x14ac:dyDescent="0.25">
      <c r="A44" s="2"/>
      <c r="B44" s="2"/>
      <c r="D44" s="2"/>
      <c r="E44" s="2"/>
      <c r="F44" s="2"/>
      <c r="H44" s="2"/>
      <c r="I44" s="2"/>
      <c r="J44" s="2"/>
    </row>
    <row r="45" spans="1:10" x14ac:dyDescent="0.25">
      <c r="A45" s="2"/>
      <c r="B45" s="2"/>
      <c r="D45" s="2"/>
      <c r="E45" s="2"/>
      <c r="F45" s="2"/>
      <c r="H45" s="2"/>
      <c r="I45" s="2"/>
      <c r="J45" s="2"/>
    </row>
    <row r="46" spans="1:10" x14ac:dyDescent="0.25">
      <c r="A46" s="2"/>
      <c r="B46" s="2"/>
      <c r="D46" s="2"/>
      <c r="E46" s="2"/>
      <c r="F46" s="2"/>
      <c r="H46" s="2"/>
      <c r="I46" s="2"/>
      <c r="J46" s="2"/>
    </row>
    <row r="47" spans="1:10" x14ac:dyDescent="0.25">
      <c r="A47" s="2"/>
      <c r="B47" s="2"/>
      <c r="D47" s="2"/>
      <c r="E47" s="2"/>
      <c r="F47" s="2"/>
      <c r="H47" s="2"/>
      <c r="I47" s="2"/>
      <c r="J47" s="2"/>
    </row>
    <row r="48" spans="1:10" x14ac:dyDescent="0.25">
      <c r="A48" s="2"/>
      <c r="B48" s="2"/>
      <c r="D48" s="2"/>
      <c r="E48" s="2"/>
      <c r="F48" s="2"/>
      <c r="H48" s="2"/>
      <c r="I48" s="2"/>
      <c r="J48" s="2"/>
    </row>
    <row r="49" spans="1:10" x14ac:dyDescent="0.25">
      <c r="A49" s="2"/>
      <c r="B49" s="2"/>
      <c r="D49" s="2"/>
      <c r="E49" s="2"/>
      <c r="F49" s="2"/>
      <c r="H49" s="2"/>
      <c r="I49" s="2"/>
      <c r="J49" s="2"/>
    </row>
    <row r="50" spans="1:10" x14ac:dyDescent="0.25">
      <c r="A50" s="2"/>
      <c r="B50" s="2"/>
      <c r="D50" s="2"/>
      <c r="E50" s="2"/>
      <c r="F50" s="2"/>
      <c r="H50" s="2"/>
      <c r="I50" s="2"/>
      <c r="J50" s="2"/>
    </row>
    <row r="51" spans="1:10" x14ac:dyDescent="0.25">
      <c r="A51" s="2"/>
      <c r="B51" s="2"/>
      <c r="D51" s="2"/>
      <c r="E51" s="2"/>
      <c r="F51" s="2"/>
      <c r="H51" s="2"/>
      <c r="I51" s="2"/>
      <c r="J51" s="2"/>
    </row>
    <row r="52" spans="1:10" x14ac:dyDescent="0.25">
      <c r="A52" s="2"/>
      <c r="B52" s="2"/>
      <c r="D52" s="2"/>
      <c r="E52" s="2"/>
      <c r="F52" s="2"/>
      <c r="H52" s="2"/>
      <c r="I52" s="2"/>
      <c r="J52" s="2"/>
    </row>
    <row r="53" spans="1:10" x14ac:dyDescent="0.25">
      <c r="A53" s="2"/>
      <c r="B53" s="2"/>
      <c r="D53" s="2"/>
      <c r="E53" s="2"/>
      <c r="F53" s="2"/>
      <c r="H53" s="2"/>
      <c r="I53" s="2"/>
      <c r="J53" s="2"/>
    </row>
    <row r="54" spans="1:10" x14ac:dyDescent="0.25">
      <c r="A54" s="2"/>
      <c r="B54" s="2"/>
      <c r="D54" s="2"/>
      <c r="E54" s="2"/>
      <c r="F54" s="2"/>
      <c r="H54" s="2"/>
      <c r="I54" s="2"/>
      <c r="J54" s="2"/>
    </row>
    <row r="55" spans="1:10" x14ac:dyDescent="0.25">
      <c r="A55" s="2"/>
      <c r="B55" s="2"/>
      <c r="D55" s="2"/>
      <c r="E55" s="2"/>
      <c r="F55" s="2"/>
      <c r="H55" s="2"/>
      <c r="I55" s="2"/>
      <c r="J55" s="2"/>
    </row>
    <row r="56" spans="1:10" x14ac:dyDescent="0.25">
      <c r="A56" s="2"/>
      <c r="B56" s="2"/>
      <c r="D56" s="2"/>
      <c r="E56" s="2"/>
      <c r="F56" s="2"/>
      <c r="H56" s="2"/>
      <c r="I56" s="2"/>
      <c r="J56" s="2"/>
    </row>
    <row r="57" spans="1:10" x14ac:dyDescent="0.25">
      <c r="A57" s="2"/>
      <c r="B57" s="2"/>
      <c r="D57" s="2"/>
      <c r="E57" s="2"/>
      <c r="F57" s="2"/>
      <c r="H57" s="2"/>
      <c r="I57" s="2"/>
      <c r="J57" s="2"/>
    </row>
    <row r="58" spans="1:10" x14ac:dyDescent="0.25">
      <c r="A58" s="2"/>
      <c r="B58" s="2"/>
      <c r="D58" s="2"/>
      <c r="E58" s="2"/>
      <c r="F58" s="2"/>
      <c r="H58" s="2"/>
      <c r="I58" s="2"/>
      <c r="J58" s="2"/>
    </row>
    <row r="59" spans="1:10" x14ac:dyDescent="0.25">
      <c r="A59" s="2"/>
      <c r="B59" s="2"/>
      <c r="D59" s="2"/>
      <c r="E59" s="2"/>
      <c r="F59" s="2"/>
      <c r="H59" s="2"/>
      <c r="I59" s="2"/>
      <c r="J59" s="2"/>
    </row>
    <row r="60" spans="1:10" x14ac:dyDescent="0.25">
      <c r="A60" s="2"/>
      <c r="B60" s="2"/>
      <c r="D60" s="2"/>
      <c r="E60" s="2"/>
      <c r="F60" s="2"/>
      <c r="H60" s="2"/>
      <c r="I60" s="2"/>
      <c r="J60" s="2"/>
    </row>
    <row r="61" spans="1:10" x14ac:dyDescent="0.25">
      <c r="A61" s="2"/>
      <c r="B61" s="2"/>
      <c r="D61" s="2"/>
      <c r="E61" s="2"/>
      <c r="F61" s="2"/>
      <c r="H61" s="2"/>
      <c r="I61" s="2"/>
      <c r="J61" s="2"/>
    </row>
    <row r="62" spans="1:10" x14ac:dyDescent="0.25">
      <c r="A62" s="2"/>
      <c r="B62" s="2"/>
      <c r="D62" s="2"/>
      <c r="E62" s="2"/>
      <c r="F62" s="2"/>
      <c r="H62" s="2"/>
      <c r="I62" s="2"/>
      <c r="J62" s="2"/>
    </row>
    <row r="63" spans="1:10" x14ac:dyDescent="0.25">
      <c r="A63" s="2"/>
      <c r="B63" s="2"/>
      <c r="D63" s="2"/>
      <c r="E63" s="2"/>
      <c r="F63" s="2"/>
      <c r="H63" s="2"/>
      <c r="I63" s="2"/>
      <c r="J63" s="2"/>
    </row>
    <row r="64" spans="1:10" x14ac:dyDescent="0.25">
      <c r="A64" s="2"/>
      <c r="B64" s="2"/>
      <c r="D64" s="2"/>
      <c r="E64" s="2"/>
      <c r="F64" s="2"/>
      <c r="H64" s="2"/>
      <c r="I64" s="2"/>
      <c r="J64" s="2"/>
    </row>
    <row r="65" spans="1:10" x14ac:dyDescent="0.25">
      <c r="A65" s="2"/>
      <c r="B65" s="2"/>
      <c r="D65" s="2"/>
      <c r="E65" s="2"/>
      <c r="F65" s="2"/>
      <c r="H65" s="2"/>
      <c r="I65" s="2"/>
      <c r="J65" s="2"/>
    </row>
    <row r="66" spans="1:10" x14ac:dyDescent="0.25">
      <c r="A66" s="2"/>
      <c r="B66" s="2"/>
      <c r="D66" s="2"/>
      <c r="E66" s="2"/>
      <c r="F66" s="2"/>
      <c r="H66" s="2"/>
      <c r="I66" s="2"/>
      <c r="J66" s="2"/>
    </row>
    <row r="67" spans="1:10" x14ac:dyDescent="0.25">
      <c r="A67" s="2"/>
      <c r="B67" s="2"/>
      <c r="D67" s="2"/>
      <c r="E67" s="2"/>
      <c r="F67" s="2"/>
      <c r="H67" s="2"/>
      <c r="I67" s="2"/>
      <c r="J67" s="2"/>
    </row>
    <row r="68" spans="1:10" x14ac:dyDescent="0.25">
      <c r="A68" s="2"/>
      <c r="B68" s="2"/>
      <c r="D68" s="2"/>
      <c r="E68" s="2"/>
      <c r="F68" s="2"/>
      <c r="H68" s="2"/>
      <c r="I68" s="2"/>
      <c r="J68" s="2"/>
    </row>
    <row r="69" spans="1:10" x14ac:dyDescent="0.25">
      <c r="A69" s="2"/>
      <c r="B69" s="2"/>
      <c r="D69" s="2"/>
      <c r="E69" s="2"/>
      <c r="F69" s="2"/>
      <c r="H69" s="2"/>
      <c r="I69" s="2"/>
      <c r="J69" s="2"/>
    </row>
    <row r="70" spans="1:10" x14ac:dyDescent="0.25">
      <c r="A70" s="2"/>
      <c r="B70" s="2"/>
      <c r="D70" s="2"/>
      <c r="E70" s="2"/>
      <c r="F70" s="2"/>
      <c r="H70" s="2"/>
      <c r="I70" s="2"/>
      <c r="J70" s="2"/>
    </row>
    <row r="71" spans="1:10" x14ac:dyDescent="0.25">
      <c r="D71" s="2"/>
      <c r="E71" s="2"/>
      <c r="F71" s="2"/>
      <c r="H71" s="2"/>
      <c r="I71" s="2"/>
      <c r="J71" s="2"/>
    </row>
    <row r="72" spans="1:10" x14ac:dyDescent="0.25">
      <c r="D72" s="2"/>
      <c r="E72" s="2"/>
      <c r="F72" s="2"/>
      <c r="H72" s="2"/>
      <c r="I72" s="2"/>
      <c r="J72" s="2"/>
    </row>
    <row r="73" spans="1:10" x14ac:dyDescent="0.25">
      <c r="D73" s="2"/>
      <c r="E73" s="2"/>
      <c r="F73" s="2"/>
      <c r="H73" s="2"/>
      <c r="I73" s="2"/>
      <c r="J73" s="2"/>
    </row>
    <row r="74" spans="1:10" x14ac:dyDescent="0.25">
      <c r="D74" s="2"/>
      <c r="E74" s="2"/>
      <c r="F74" s="2"/>
      <c r="H74" s="2"/>
      <c r="I74" s="2"/>
      <c r="J74" s="2"/>
    </row>
    <row r="75" spans="1:10" x14ac:dyDescent="0.25">
      <c r="D75" s="2"/>
      <c r="E75" s="2"/>
      <c r="F75" s="2"/>
      <c r="H75" s="2"/>
      <c r="I75" s="2"/>
      <c r="J75" s="2"/>
    </row>
    <row r="76" spans="1:10" x14ac:dyDescent="0.25">
      <c r="D76" s="2"/>
      <c r="E76" s="2"/>
      <c r="F76" s="2"/>
      <c r="H76" s="2"/>
      <c r="I76" s="2"/>
      <c r="J76" s="2"/>
    </row>
    <row r="77" spans="1:10" x14ac:dyDescent="0.25">
      <c r="D77" s="2"/>
      <c r="E77" s="2"/>
      <c r="F77" s="2"/>
      <c r="H77" s="2"/>
      <c r="I77" s="2"/>
      <c r="J77" s="2"/>
    </row>
    <row r="78" spans="1:10" x14ac:dyDescent="0.25">
      <c r="D78" s="2"/>
      <c r="E78" s="2"/>
      <c r="F78" s="2"/>
      <c r="H78" s="2"/>
      <c r="I78" s="2"/>
      <c r="J78" s="2"/>
    </row>
    <row r="79" spans="1:10" x14ac:dyDescent="0.25">
      <c r="D79" s="2"/>
      <c r="E79" s="2"/>
      <c r="F79" s="2"/>
      <c r="H79" s="2"/>
      <c r="I79" s="2"/>
      <c r="J79" s="2"/>
    </row>
    <row r="80" spans="1:10" x14ac:dyDescent="0.25">
      <c r="D80" s="2"/>
      <c r="E80" s="2"/>
      <c r="F80" s="2"/>
      <c r="H80" s="2"/>
      <c r="I80" s="2"/>
      <c r="J80" s="2"/>
    </row>
    <row r="81" spans="4:10" x14ac:dyDescent="0.25">
      <c r="D81" s="2"/>
      <c r="E81" s="2"/>
      <c r="F81" s="2"/>
      <c r="H81" s="2"/>
      <c r="I81" s="2"/>
      <c r="J81" s="2"/>
    </row>
    <row r="82" spans="4:10" x14ac:dyDescent="0.25">
      <c r="D82" s="2"/>
      <c r="E82" s="2"/>
      <c r="F82" s="2"/>
      <c r="H82" s="2"/>
      <c r="I82" s="2"/>
      <c r="J82" s="2"/>
    </row>
    <row r="83" spans="4:10" x14ac:dyDescent="0.25">
      <c r="D83" s="2"/>
      <c r="E83" s="2"/>
      <c r="F83" s="2"/>
      <c r="H83" s="2"/>
      <c r="I83" s="2"/>
      <c r="J83" s="2"/>
    </row>
    <row r="84" spans="4:10" x14ac:dyDescent="0.25">
      <c r="D84" s="2"/>
      <c r="E84" s="2"/>
      <c r="F84" s="2"/>
      <c r="H84" s="2"/>
      <c r="I84" s="2"/>
      <c r="J84" s="2"/>
    </row>
    <row r="85" spans="4:10" x14ac:dyDescent="0.25">
      <c r="D85" s="2"/>
      <c r="E85" s="2"/>
      <c r="F85" s="2"/>
      <c r="H85" s="2"/>
      <c r="I85" s="2"/>
      <c r="J85" s="2"/>
    </row>
    <row r="86" spans="4:10" x14ac:dyDescent="0.25">
      <c r="D86" s="2"/>
      <c r="E86" s="2"/>
      <c r="F86" s="2"/>
      <c r="H86" s="2"/>
      <c r="I86" s="2"/>
      <c r="J86" s="2"/>
    </row>
    <row r="87" spans="4:10" x14ac:dyDescent="0.25">
      <c r="D87" s="2"/>
      <c r="E87" s="2"/>
      <c r="F87" s="2"/>
      <c r="H87" s="2"/>
      <c r="I87" s="2"/>
      <c r="J87" s="2"/>
    </row>
    <row r="88" spans="4:10" x14ac:dyDescent="0.25">
      <c r="D88" s="2"/>
      <c r="E88" s="2"/>
      <c r="F88" s="2"/>
      <c r="H88" s="2"/>
      <c r="I88" s="2"/>
      <c r="J88" s="2"/>
    </row>
    <row r="89" spans="4:10" x14ac:dyDescent="0.25">
      <c r="D89" s="2"/>
      <c r="E89" s="2"/>
      <c r="F89" s="2"/>
      <c r="H89" s="2"/>
      <c r="I89" s="2"/>
      <c r="J89" s="2"/>
    </row>
    <row r="90" spans="4:10" x14ac:dyDescent="0.25">
      <c r="D90" s="2"/>
      <c r="E90" s="2"/>
      <c r="F90" s="2"/>
      <c r="H90" s="2"/>
      <c r="I90" s="2"/>
      <c r="J90" s="2"/>
    </row>
    <row r="91" spans="4:10" x14ac:dyDescent="0.25">
      <c r="D91" s="2"/>
      <c r="E91" s="2"/>
      <c r="F91" s="2"/>
      <c r="H91" s="2"/>
      <c r="I91" s="2"/>
      <c r="J91" s="2"/>
    </row>
    <row r="92" spans="4:10" x14ac:dyDescent="0.25">
      <c r="D92" s="2"/>
      <c r="E92" s="2"/>
      <c r="F92" s="2"/>
      <c r="H92" s="2"/>
      <c r="I92" s="2"/>
      <c r="J92" s="2"/>
    </row>
    <row r="93" spans="4:10" x14ac:dyDescent="0.25">
      <c r="D93" s="2"/>
      <c r="E93" s="2"/>
      <c r="F93" s="2"/>
      <c r="H93" s="2"/>
      <c r="I93" s="2"/>
      <c r="J93" s="2"/>
    </row>
    <row r="94" spans="4:10" x14ac:dyDescent="0.25">
      <c r="D94" s="2"/>
      <c r="E94" s="2"/>
      <c r="F94" s="2"/>
      <c r="H94" s="2"/>
      <c r="I94" s="2"/>
      <c r="J94" s="2"/>
    </row>
    <row r="95" spans="4:10" x14ac:dyDescent="0.25">
      <c r="D95" s="2"/>
      <c r="E95" s="2"/>
      <c r="F95" s="2"/>
      <c r="H95" s="2"/>
      <c r="I95" s="2"/>
      <c r="J95" s="2"/>
    </row>
    <row r="96" spans="4:10" x14ac:dyDescent="0.25">
      <c r="D96" s="2"/>
      <c r="E96" s="2"/>
      <c r="F96" s="2"/>
      <c r="H96" s="2"/>
      <c r="I96" s="2"/>
      <c r="J96" s="2"/>
    </row>
    <row r="97" spans="4:10" x14ac:dyDescent="0.25">
      <c r="D97" s="2"/>
      <c r="E97" s="2"/>
      <c r="F97" s="2"/>
      <c r="H97" s="2"/>
      <c r="I97" s="2"/>
      <c r="J97" s="2"/>
    </row>
    <row r="98" spans="4:10" x14ac:dyDescent="0.25">
      <c r="D98" s="2"/>
      <c r="E98" s="2"/>
      <c r="F98" s="2"/>
      <c r="H98" s="2"/>
      <c r="I98" s="2"/>
      <c r="J98" s="2"/>
    </row>
    <row r="99" spans="4:10" x14ac:dyDescent="0.25">
      <c r="D99" s="2"/>
      <c r="E99" s="2"/>
      <c r="F99" s="2"/>
      <c r="H99" s="2"/>
      <c r="I99" s="2"/>
      <c r="J99" s="2"/>
    </row>
    <row r="100" spans="4:10" x14ac:dyDescent="0.25">
      <c r="D100" s="2"/>
      <c r="E100" s="2"/>
      <c r="F100" s="2"/>
      <c r="H100" s="2"/>
      <c r="I100" s="2"/>
      <c r="J100" s="2"/>
    </row>
    <row r="101" spans="4:10" x14ac:dyDescent="0.25">
      <c r="D101" s="2"/>
      <c r="E101" s="2"/>
      <c r="F101" s="2"/>
      <c r="H101" s="2"/>
      <c r="I101" s="2"/>
      <c r="J101" s="2"/>
    </row>
    <row r="102" spans="4:10" x14ac:dyDescent="0.25">
      <c r="D102" s="2"/>
      <c r="E102" s="2"/>
      <c r="F102" s="2"/>
      <c r="H102" s="2"/>
      <c r="I102" s="2"/>
      <c r="J102" s="2"/>
    </row>
    <row r="103" spans="4:10" x14ac:dyDescent="0.25">
      <c r="D103" s="2"/>
      <c r="E103" s="2"/>
      <c r="F103" s="2"/>
      <c r="H103" s="2"/>
      <c r="I103" s="2"/>
      <c r="J103" s="2"/>
    </row>
    <row r="104" spans="4:10" x14ac:dyDescent="0.25">
      <c r="D104" s="2"/>
      <c r="E104" s="2"/>
      <c r="F104" s="2"/>
      <c r="H104" s="2"/>
      <c r="I104" s="2"/>
      <c r="J104" s="2"/>
    </row>
    <row r="105" spans="4:10" x14ac:dyDescent="0.25">
      <c r="D105" s="2"/>
      <c r="E105" s="2"/>
      <c r="F105" s="2"/>
      <c r="H105" s="2"/>
      <c r="I105" s="2"/>
      <c r="J105" s="2"/>
    </row>
    <row r="106" spans="4:10" x14ac:dyDescent="0.25">
      <c r="D106" s="2"/>
      <c r="E106" s="2"/>
      <c r="F106" s="2"/>
      <c r="H106" s="2"/>
      <c r="I106" s="2"/>
      <c r="J106" s="2"/>
    </row>
    <row r="107" spans="4:10" x14ac:dyDescent="0.25">
      <c r="D107" s="2"/>
      <c r="E107" s="2"/>
      <c r="F107" s="2"/>
      <c r="H107" s="2"/>
      <c r="I107" s="2"/>
      <c r="J107" s="2"/>
    </row>
    <row r="108" spans="4:10" x14ac:dyDescent="0.25">
      <c r="D108" s="2"/>
      <c r="E108" s="2"/>
      <c r="F108" s="2"/>
    </row>
    <row r="109" spans="4:10" x14ac:dyDescent="0.25">
      <c r="D109" s="2"/>
      <c r="E109" s="2"/>
      <c r="F109" s="2"/>
    </row>
    <row r="110" spans="4:10" x14ac:dyDescent="0.25">
      <c r="D110" s="2"/>
      <c r="E110" s="2"/>
      <c r="F110" s="2"/>
    </row>
    <row r="111" spans="4:10" x14ac:dyDescent="0.25">
      <c r="D111" s="2"/>
      <c r="E111" s="2"/>
      <c r="F111" s="2"/>
    </row>
    <row r="112" spans="4:10" x14ac:dyDescent="0.25">
      <c r="D112" s="2"/>
      <c r="E112" s="2"/>
      <c r="F112" s="2"/>
    </row>
    <row r="113" spans="4:6" x14ac:dyDescent="0.25">
      <c r="D113" s="2"/>
      <c r="E113" s="2"/>
      <c r="F113" s="2"/>
    </row>
    <row r="114" spans="4:6" x14ac:dyDescent="0.25">
      <c r="D114" s="2"/>
      <c r="E114" s="2"/>
      <c r="F114" s="2"/>
    </row>
    <row r="115" spans="4:6" x14ac:dyDescent="0.25">
      <c r="D115" s="2"/>
      <c r="E115" s="2"/>
      <c r="F115" s="2"/>
    </row>
    <row r="116" spans="4:6" x14ac:dyDescent="0.25">
      <c r="D116" s="2"/>
      <c r="E116" s="2"/>
      <c r="F116" s="2"/>
    </row>
    <row r="117" spans="4:6" x14ac:dyDescent="0.25">
      <c r="D117" s="2"/>
      <c r="E117" s="2"/>
      <c r="F117" s="2"/>
    </row>
    <row r="118" spans="4:6" x14ac:dyDescent="0.25">
      <c r="D118" s="2"/>
      <c r="E118" s="2"/>
      <c r="F118" s="2"/>
    </row>
    <row r="119" spans="4:6" x14ac:dyDescent="0.25">
      <c r="D119" s="2"/>
      <c r="E119" s="2"/>
      <c r="F119" s="2"/>
    </row>
    <row r="120" spans="4:6" x14ac:dyDescent="0.25">
      <c r="D120" s="2"/>
      <c r="E120" s="2"/>
      <c r="F120" s="2"/>
    </row>
    <row r="121" spans="4:6" x14ac:dyDescent="0.25">
      <c r="D121" s="2"/>
      <c r="E121" s="2"/>
      <c r="F121" s="2"/>
    </row>
    <row r="122" spans="4:6" x14ac:dyDescent="0.25">
      <c r="D122" s="2"/>
      <c r="E122" s="2"/>
      <c r="F122" s="2"/>
    </row>
    <row r="123" spans="4:6" x14ac:dyDescent="0.25">
      <c r="D123" s="2"/>
      <c r="E123" s="2"/>
      <c r="F123" s="2"/>
    </row>
    <row r="124" spans="4:6" x14ac:dyDescent="0.25">
      <c r="D124" s="2"/>
      <c r="E124" s="2"/>
      <c r="F124" s="2"/>
    </row>
    <row r="125" spans="4:6" x14ac:dyDescent="0.25">
      <c r="D125" s="2"/>
      <c r="E125" s="2"/>
      <c r="F125" s="2"/>
    </row>
    <row r="126" spans="4:6" x14ac:dyDescent="0.25">
      <c r="D126" s="2"/>
      <c r="E126" s="2"/>
      <c r="F126" s="2"/>
    </row>
    <row r="127" spans="4:6" x14ac:dyDescent="0.25">
      <c r="D127" s="2"/>
      <c r="E127" s="2"/>
      <c r="F127" s="2"/>
    </row>
    <row r="128" spans="4:6" x14ac:dyDescent="0.25">
      <c r="D128" s="2"/>
      <c r="E128" s="2"/>
      <c r="F128" s="2"/>
    </row>
    <row r="129" spans="4:6" x14ac:dyDescent="0.25">
      <c r="D129" s="2"/>
      <c r="E129" s="2"/>
      <c r="F129" s="2"/>
    </row>
    <row r="130" spans="4:6" x14ac:dyDescent="0.25">
      <c r="D130" s="2"/>
      <c r="E130" s="2"/>
      <c r="F130" s="2"/>
    </row>
    <row r="131" spans="4:6" x14ac:dyDescent="0.25">
      <c r="D131" s="2"/>
      <c r="E131" s="2"/>
      <c r="F131" s="2"/>
    </row>
    <row r="132" spans="4:6" x14ac:dyDescent="0.25">
      <c r="D132" s="2"/>
      <c r="E132" s="2"/>
      <c r="F132" s="2"/>
    </row>
    <row r="133" spans="4:6" x14ac:dyDescent="0.25">
      <c r="D133" s="2"/>
      <c r="E133" s="2"/>
      <c r="F133" s="2"/>
    </row>
    <row r="134" spans="4:6" x14ac:dyDescent="0.25">
      <c r="D134" s="2"/>
      <c r="E134" s="2"/>
      <c r="F134" s="2"/>
    </row>
    <row r="135" spans="4:6" x14ac:dyDescent="0.25">
      <c r="D135" s="2"/>
      <c r="E135" s="2"/>
      <c r="F135" s="2"/>
    </row>
    <row r="136" spans="4:6" x14ac:dyDescent="0.25">
      <c r="D136" s="2"/>
      <c r="E136" s="2"/>
      <c r="F136" s="2"/>
    </row>
    <row r="137" spans="4:6" x14ac:dyDescent="0.25">
      <c r="D137" s="2"/>
      <c r="E137" s="2"/>
      <c r="F137" s="2"/>
    </row>
    <row r="138" spans="4:6" x14ac:dyDescent="0.25">
      <c r="D138" s="2"/>
      <c r="E138" s="2"/>
      <c r="F138" s="2"/>
    </row>
    <row r="139" spans="4:6" x14ac:dyDescent="0.25">
      <c r="D139" s="2"/>
      <c r="E139" s="2"/>
      <c r="F139" s="2"/>
    </row>
    <row r="140" spans="4:6" x14ac:dyDescent="0.25">
      <c r="D140" s="2"/>
      <c r="E140" s="2"/>
      <c r="F140" s="2"/>
    </row>
    <row r="141" spans="4:6" x14ac:dyDescent="0.25">
      <c r="D141" s="2"/>
      <c r="E141" s="2"/>
      <c r="F141" s="2"/>
    </row>
    <row r="142" spans="4:6" x14ac:dyDescent="0.25">
      <c r="D142" s="2"/>
      <c r="E142" s="2"/>
      <c r="F142" s="2"/>
    </row>
    <row r="143" spans="4:6" x14ac:dyDescent="0.25">
      <c r="D143" s="2"/>
      <c r="E143" s="2"/>
      <c r="F143" s="2"/>
    </row>
    <row r="144" spans="4:6" x14ac:dyDescent="0.25">
      <c r="D144" s="2"/>
      <c r="E144" s="2"/>
      <c r="F144" s="2"/>
    </row>
    <row r="145" spans="4:6" x14ac:dyDescent="0.25">
      <c r="D145" s="2"/>
      <c r="E145" s="2"/>
      <c r="F145" s="2"/>
    </row>
    <row r="146" spans="4:6" x14ac:dyDescent="0.25">
      <c r="D146" s="2"/>
      <c r="E146" s="2"/>
      <c r="F146" s="2"/>
    </row>
    <row r="147" spans="4:6" x14ac:dyDescent="0.25">
      <c r="D147" s="2"/>
      <c r="E147" s="2"/>
      <c r="F147" s="2"/>
    </row>
    <row r="148" spans="4:6" x14ac:dyDescent="0.25">
      <c r="D148" s="2"/>
      <c r="E148" s="2"/>
      <c r="F148" s="2"/>
    </row>
    <row r="149" spans="4:6" x14ac:dyDescent="0.25">
      <c r="D149" s="2"/>
      <c r="E149" s="2"/>
      <c r="F149" s="2"/>
    </row>
    <row r="150" spans="4:6" x14ac:dyDescent="0.25">
      <c r="D150" s="2"/>
      <c r="E150" s="2"/>
      <c r="F150" s="2"/>
    </row>
    <row r="151" spans="4:6" x14ac:dyDescent="0.25">
      <c r="D151" s="2"/>
      <c r="E151" s="2"/>
      <c r="F151" s="2"/>
    </row>
    <row r="152" spans="4:6" x14ac:dyDescent="0.25">
      <c r="D152" s="2"/>
      <c r="E152" s="2"/>
      <c r="F152" s="2"/>
    </row>
    <row r="153" spans="4:6" x14ac:dyDescent="0.25">
      <c r="D153" s="2"/>
      <c r="E153" s="2"/>
      <c r="F153" s="2"/>
    </row>
    <row r="154" spans="4:6" x14ac:dyDescent="0.25">
      <c r="D154" s="2"/>
      <c r="E154" s="2"/>
      <c r="F154" s="2"/>
    </row>
    <row r="155" spans="4:6" x14ac:dyDescent="0.25">
      <c r="D155" s="2"/>
      <c r="E155" s="2"/>
      <c r="F155" s="2"/>
    </row>
    <row r="156" spans="4:6" x14ac:dyDescent="0.25">
      <c r="D156" s="2"/>
      <c r="E156" s="2"/>
      <c r="F156" s="2"/>
    </row>
    <row r="157" spans="4:6" x14ac:dyDescent="0.25">
      <c r="D157" s="2"/>
      <c r="E157" s="2"/>
      <c r="F157" s="2"/>
    </row>
    <row r="158" spans="4:6" x14ac:dyDescent="0.25">
      <c r="D158" s="2"/>
      <c r="E158" s="2"/>
      <c r="F158" s="2"/>
    </row>
    <row r="159" spans="4:6" x14ac:dyDescent="0.25">
      <c r="D159" s="2"/>
      <c r="E159" s="2"/>
      <c r="F159" s="2"/>
    </row>
    <row r="160" spans="4:6" x14ac:dyDescent="0.25">
      <c r="D160" s="2"/>
      <c r="E160" s="2"/>
      <c r="F160" s="2"/>
    </row>
    <row r="161" spans="4:6" x14ac:dyDescent="0.25">
      <c r="D161" s="2"/>
      <c r="E161" s="2"/>
      <c r="F161" s="2"/>
    </row>
    <row r="162" spans="4:6" x14ac:dyDescent="0.25">
      <c r="D162" s="2"/>
      <c r="E162" s="2"/>
      <c r="F162" s="2"/>
    </row>
    <row r="163" spans="4:6" x14ac:dyDescent="0.25">
      <c r="D163" s="2"/>
      <c r="E163" s="2"/>
      <c r="F163" s="2"/>
    </row>
    <row r="164" spans="4:6" x14ac:dyDescent="0.25">
      <c r="D164" s="2"/>
      <c r="E164" s="2"/>
      <c r="F164" s="2"/>
    </row>
  </sheetData>
  <mergeCells count="2">
    <mergeCell ref="H1:J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tabSelected="1" workbookViewId="0">
      <pane ySplit="1" topLeftCell="A2" activePane="bottomLeft" state="frozen"/>
      <selection pane="bottomLeft" activeCell="E5" sqref="E5"/>
    </sheetView>
  </sheetViews>
  <sheetFormatPr baseColWidth="10" defaultRowHeight="14.3" x14ac:dyDescent="0.25"/>
  <cols>
    <col min="2" max="2" width="22.125" customWidth="1"/>
    <col min="3" max="3" width="1.75" customWidth="1"/>
    <col min="4" max="4" width="17.125" customWidth="1"/>
    <col min="5" max="5" width="13.375" style="1" customWidth="1"/>
    <col min="6" max="6" width="32" customWidth="1"/>
    <col min="7" max="7" width="11.5" hidden="1" customWidth="1"/>
    <col min="8" max="9" width="16.875" style="23" customWidth="1"/>
    <col min="12" max="12" width="11.25" bestFit="1" customWidth="1"/>
  </cols>
  <sheetData>
    <row r="1" spans="1:9" ht="14.95" thickBot="1" x14ac:dyDescent="0.3">
      <c r="A1" s="48" t="s">
        <v>35</v>
      </c>
      <c r="B1" s="48" t="s">
        <v>71</v>
      </c>
      <c r="C1" s="48"/>
      <c r="D1" s="48" t="s">
        <v>36</v>
      </c>
      <c r="E1" s="48" t="s">
        <v>59</v>
      </c>
      <c r="F1" s="48" t="s">
        <v>47</v>
      </c>
      <c r="G1" s="49"/>
      <c r="H1" s="50" t="s">
        <v>29</v>
      </c>
      <c r="I1" s="50" t="s">
        <v>30</v>
      </c>
    </row>
    <row r="2" spans="1:9" ht="14.95" thickTop="1" x14ac:dyDescent="0.25">
      <c r="A2" s="15">
        <v>41275</v>
      </c>
      <c r="B2" s="16"/>
      <c r="C2" s="16"/>
      <c r="D2" s="16" t="s">
        <v>2</v>
      </c>
      <c r="E2" s="17"/>
      <c r="F2" s="16" t="str">
        <f>+IF(DIARIO!D2="Clientes",UPPER(VLOOKUP(E2,CONFIG!D$2:F135,2,FALSE)),IF(DIARIO!D2="Proveedores",UPPER(VLOOKUP(E2,CONFIG!D$2:F135,2,FALSE)),IF(DIARIO!D2="Mercaderías",UPPER(VLOOKUP(E2,CONFIG!$H$2:$J$109,3,FALSE)),"-")))</f>
        <v>-</v>
      </c>
      <c r="G2" t="str">
        <f>+IF(DIARIO!D2="Clientes","C"&amp;E2,IF(DIARIO!D2="Proveedores","P"&amp;E2," "))</f>
        <v xml:space="preserve"> </v>
      </c>
      <c r="H2" s="22">
        <v>10000</v>
      </c>
      <c r="I2" s="22"/>
    </row>
    <row r="3" spans="1:9" x14ac:dyDescent="0.25">
      <c r="A3" s="6">
        <v>41275</v>
      </c>
      <c r="B3" s="2" t="s">
        <v>93</v>
      </c>
      <c r="C3" s="2"/>
      <c r="D3" s="2" t="s">
        <v>18</v>
      </c>
      <c r="E3" s="7"/>
      <c r="F3" s="16" t="str">
        <f>+IF(DIARIO!D3="Clientes",UPPER(VLOOKUP(E3,CONFIG!D$2:F136,2,FALSE)),IF(DIARIO!D3="Proveedores",UPPER(VLOOKUP(E3,CONFIG!D$2:F136,2,FALSE)),IF(DIARIO!D3="Mercaderías",UPPER(VLOOKUP(E3,CONFIG!$H$2:$J$109,3,FALSE)),"-")))</f>
        <v>-</v>
      </c>
      <c r="G3" t="str">
        <f>+IF(DIARIO!D3="Clientes","C"&amp;E3,IF(DIARIO!D3="Proveedores","P"&amp;E3," "))</f>
        <v xml:space="preserve"> </v>
      </c>
      <c r="H3" s="5"/>
      <c r="I3" s="5">
        <v>10000</v>
      </c>
    </row>
    <row r="4" spans="1:9" x14ac:dyDescent="0.25">
      <c r="A4" s="6">
        <v>41275</v>
      </c>
      <c r="B4" s="2"/>
      <c r="C4" s="2"/>
      <c r="D4" s="2" t="s">
        <v>6</v>
      </c>
      <c r="E4" s="7">
        <v>1</v>
      </c>
      <c r="F4" s="16" t="str">
        <f>+IF(DIARIO!D4="Clientes",UPPER(VLOOKUP(E4,CONFIG!D$2:F137,2,FALSE)),IF(DIARIO!D4="Proveedores",UPPER(VLOOKUP(E4,CONFIG!D$2:F137,2,FALSE)),IF(DIARIO!D4="Mercaderías",UPPER(VLOOKUP(E4,CONFIG!$H$2:$J$109,3,FALSE)),"-")))</f>
        <v>LOS CHINOS</v>
      </c>
      <c r="G4" t="str">
        <f>+IF(DIARIO!D4="Clientes","C"&amp;E4,IF(DIARIO!D4="Proveedores","P"&amp;E4," "))</f>
        <v xml:space="preserve"> </v>
      </c>
      <c r="H4" s="5">
        <v>7000</v>
      </c>
      <c r="I4" s="5"/>
    </row>
    <row r="5" spans="1:9" x14ac:dyDescent="0.25">
      <c r="A5" s="2"/>
      <c r="B5" s="2"/>
      <c r="C5" s="2"/>
      <c r="D5" s="2" t="s">
        <v>14</v>
      </c>
      <c r="E5" s="7">
        <v>145491320</v>
      </c>
      <c r="F5" s="16" t="str">
        <f>+IF(DIARIO!D5="Clientes",UPPER(VLOOKUP(E5,CONFIG!D$2:F138,2,FALSE)),IF(DIARIO!D5="Proveedores",UPPER(VLOOKUP(E5,CONFIG!D$2:F138,2,FALSE)),IF(DIARIO!D5="Mercaderías",UPPER(VLOOKUP(E5,CONFIG!$H$2:$J$109,3,FALSE)),"-")))</f>
        <v>FRANCISCO GALVEZ</v>
      </c>
      <c r="G5" t="str">
        <f>+IF(DIARIO!D5="Clientes","C"&amp;E5,IF(DIARIO!D5="Proveedores","P"&amp;E5," "))</f>
        <v>P145491320</v>
      </c>
      <c r="H5" s="5"/>
      <c r="I5" s="5">
        <v>7000</v>
      </c>
    </row>
    <row r="6" spans="1:9" x14ac:dyDescent="0.25">
      <c r="A6" s="2"/>
      <c r="B6" s="2"/>
      <c r="C6" s="2"/>
      <c r="D6" s="2" t="s">
        <v>12</v>
      </c>
      <c r="E6" s="7"/>
      <c r="F6" s="16" t="str">
        <f>+IF(DIARIO!D6="Clientes",UPPER(VLOOKUP(E6,CONFIG!D$2:F139,2,FALSE)),IF(DIARIO!D6="Proveedores",UPPER(VLOOKUP(E6,CONFIG!D$2:F139,2,FALSE)),IF(DIARIO!D6="Mercaderías",UPPER(VLOOKUP(E6,CONFIG!$H$2:$J$109,3,FALSE)),"-")))</f>
        <v>-</v>
      </c>
      <c r="G6" t="str">
        <f>+IF(DIARIO!D6="Clientes","C"&amp;E6,IF(DIARIO!D6="Proveedores","P"&amp;E6," "))</f>
        <v xml:space="preserve"> </v>
      </c>
      <c r="H6" s="5">
        <v>2000</v>
      </c>
      <c r="I6" s="5"/>
    </row>
    <row r="7" spans="1:9" x14ac:dyDescent="0.25">
      <c r="A7" s="2"/>
      <c r="B7" s="2"/>
      <c r="C7" s="2"/>
      <c r="D7" s="2" t="s">
        <v>94</v>
      </c>
      <c r="E7" s="7"/>
      <c r="F7" s="16" t="str">
        <f>+IF(DIARIO!D7="Clientes",UPPER(VLOOKUP(E7,CONFIG!D$2:F140,2,FALSE)),IF(DIARIO!D7="Proveedores",UPPER(VLOOKUP(E7,CONFIG!D$2:F140,2,FALSE)),IF(DIARIO!D7="Mercaderías",UPPER(VLOOKUP(E7,CONFIG!$H$2:$J$109,3,FALSE)),"-")))</f>
        <v>-</v>
      </c>
      <c r="G7" t="str">
        <f>+IF(DIARIO!D7="Clientes","C"&amp;E7,IF(DIARIO!D7="Proveedores","P"&amp;E7," "))</f>
        <v xml:space="preserve"> </v>
      </c>
      <c r="H7" s="5"/>
      <c r="I7" s="5">
        <v>2000</v>
      </c>
    </row>
    <row r="8" spans="1:9" x14ac:dyDescent="0.25">
      <c r="A8" s="2"/>
      <c r="B8" s="2"/>
      <c r="C8" s="2"/>
      <c r="D8" s="2"/>
      <c r="E8" s="7"/>
      <c r="F8" s="16" t="str">
        <f>+IF(DIARIO!D8="Clientes",UPPER(VLOOKUP(E8,CONFIG!D$2:F141,2,FALSE)),IF(DIARIO!D8="Proveedores",UPPER(VLOOKUP(E8,CONFIG!D$2:F141,2,FALSE)),IF(DIARIO!D8="Mercaderías",UPPER(VLOOKUP(E8,CONFIG!$H$2:$J$109,3,FALSE)),"-")))</f>
        <v>-</v>
      </c>
      <c r="G8" t="str">
        <f>+IF(DIARIO!D8="Clientes","C"&amp;E8,IF(DIARIO!D8="Proveedores","P"&amp;E8," "))</f>
        <v xml:space="preserve"> </v>
      </c>
      <c r="H8" s="5"/>
      <c r="I8" s="5"/>
    </row>
    <row r="9" spans="1:9" x14ac:dyDescent="0.25">
      <c r="A9" s="2"/>
      <c r="B9" s="2"/>
      <c r="C9" s="2"/>
      <c r="D9" s="2"/>
      <c r="E9" s="7"/>
      <c r="F9" s="16" t="str">
        <f>+IF(DIARIO!D9="Clientes",UPPER(VLOOKUP(E9,CONFIG!D$2:F142,2,FALSE)),IF(DIARIO!D9="Proveedores",UPPER(VLOOKUP(E9,CONFIG!D$2:F142,2,FALSE)),IF(DIARIO!D9="Mercaderías",UPPER(VLOOKUP(E9,CONFIG!$H$2:$J$109,3,FALSE)),"-")))</f>
        <v>-</v>
      </c>
      <c r="G9" t="str">
        <f>+IF(DIARIO!D9="Clientes","C"&amp;E9,IF(DIARIO!D9="Proveedores","P"&amp;E9," "))</f>
        <v xml:space="preserve"> </v>
      </c>
      <c r="H9" s="5"/>
      <c r="I9" s="5"/>
    </row>
    <row r="10" spans="1:9" x14ac:dyDescent="0.25">
      <c r="A10" s="2"/>
      <c r="B10" s="2"/>
      <c r="C10" s="2"/>
      <c r="D10" s="2"/>
      <c r="E10" s="7"/>
      <c r="F10" s="16" t="str">
        <f>+IF(DIARIO!D10="Clientes",UPPER(VLOOKUP(E10,CONFIG!D$2:F143,2,FALSE)),IF(DIARIO!D10="Proveedores",UPPER(VLOOKUP(E10,CONFIG!D$2:F143,2,FALSE)),IF(DIARIO!D10="Mercaderías",UPPER(VLOOKUP(E10,CONFIG!$H$2:$J$109,3,FALSE)),"-")))</f>
        <v>-</v>
      </c>
      <c r="G10" t="str">
        <f>+IF(DIARIO!D10="Clientes","C"&amp;E10,IF(DIARIO!D10="Proveedores","P"&amp;E10," "))</f>
        <v xml:space="preserve"> </v>
      </c>
      <c r="H10" s="5"/>
      <c r="I10" s="5"/>
    </row>
    <row r="11" spans="1:9" x14ac:dyDescent="0.25">
      <c r="A11" s="2"/>
      <c r="B11" s="2"/>
      <c r="C11" s="2"/>
      <c r="D11" s="2"/>
      <c r="E11" s="7"/>
      <c r="F11" s="16" t="str">
        <f>+IF(DIARIO!D11="Clientes",UPPER(VLOOKUP(E11,CONFIG!D$2:F144,2,FALSE)),IF(DIARIO!D11="Proveedores",UPPER(VLOOKUP(E11,CONFIG!D$2:F144,2,FALSE)),IF(DIARIO!D11="Mercaderías",UPPER(VLOOKUP(E11,CONFIG!$H$2:$J$109,3,FALSE)),"-")))</f>
        <v>-</v>
      </c>
      <c r="G11" t="str">
        <f>+IF(DIARIO!D11="Clientes","C"&amp;E11,IF(DIARIO!D11="Proveedores","P"&amp;E11," "))</f>
        <v xml:space="preserve"> </v>
      </c>
      <c r="H11" s="5"/>
      <c r="I11" s="5"/>
    </row>
    <row r="12" spans="1:9" x14ac:dyDescent="0.25">
      <c r="A12" s="2"/>
      <c r="B12" s="2"/>
      <c r="C12" s="2"/>
      <c r="D12" s="2"/>
      <c r="E12" s="7"/>
      <c r="F12" s="16" t="str">
        <f>+IF(DIARIO!D12="Clientes",UPPER(VLOOKUP(E12,CONFIG!D$2:F145,2,FALSE)),IF(DIARIO!D12="Proveedores",UPPER(VLOOKUP(E12,CONFIG!D$2:F145,2,FALSE)),IF(DIARIO!D12="Mercaderías",UPPER(VLOOKUP(E12,CONFIG!$H$2:$J$109,3,FALSE)),"-")))</f>
        <v>-</v>
      </c>
      <c r="G12" t="str">
        <f>+IF(DIARIO!D12="Clientes","C"&amp;E12,IF(DIARIO!D12="Proveedores","P"&amp;E12," "))</f>
        <v xml:space="preserve"> </v>
      </c>
      <c r="H12" s="5"/>
      <c r="I12" s="5"/>
    </row>
    <row r="13" spans="1:9" x14ac:dyDescent="0.25">
      <c r="A13" s="2"/>
      <c r="B13" s="2"/>
      <c r="C13" s="2"/>
      <c r="D13" s="2"/>
      <c r="E13" s="7"/>
      <c r="F13" s="16" t="str">
        <f>+IF(DIARIO!D13="Clientes",UPPER(VLOOKUP(E13,CONFIG!D$2:F146,2,FALSE)),IF(DIARIO!D13="Proveedores",UPPER(VLOOKUP(E13,CONFIG!D$2:F146,2,FALSE)),IF(DIARIO!D13="Mercaderías",UPPER(VLOOKUP(E13,CONFIG!$H$2:$J$109,3,FALSE)),"-")))</f>
        <v>-</v>
      </c>
      <c r="G13" t="str">
        <f>+IF(DIARIO!D13="Clientes","C"&amp;E13,IF(DIARIO!D13="Proveedores","P"&amp;E13," "))</f>
        <v xml:space="preserve"> </v>
      </c>
      <c r="H13" s="5"/>
      <c r="I13" s="5"/>
    </row>
    <row r="14" spans="1:9" x14ac:dyDescent="0.25">
      <c r="A14" s="2"/>
      <c r="B14" s="2"/>
      <c r="C14" s="2"/>
      <c r="D14" s="2"/>
      <c r="E14" s="7"/>
      <c r="F14" s="16" t="str">
        <f>+IF(DIARIO!D14="Clientes",UPPER(VLOOKUP(E14,CONFIG!D$2:F147,2,FALSE)),IF(DIARIO!D14="Proveedores",UPPER(VLOOKUP(E14,CONFIG!D$2:F147,2,FALSE)),IF(DIARIO!D14="Mercaderías",UPPER(VLOOKUP(E14,CONFIG!$H$2:$J$109,3,FALSE)),"-")))</f>
        <v>-</v>
      </c>
      <c r="G14" t="str">
        <f>+IF(DIARIO!D14="Clientes","C"&amp;E14,IF(DIARIO!D14="Proveedores","P"&amp;E14," "))</f>
        <v xml:space="preserve"> </v>
      </c>
      <c r="H14" s="5"/>
      <c r="I14" s="5"/>
    </row>
    <row r="15" spans="1:9" x14ac:dyDescent="0.25">
      <c r="A15" s="2"/>
      <c r="B15" s="2"/>
      <c r="C15" s="2"/>
      <c r="D15" s="2"/>
      <c r="E15" s="7"/>
      <c r="F15" s="16" t="str">
        <f>+IF(DIARIO!D15="Clientes",UPPER(VLOOKUP(E15,CONFIG!D$2:F148,2,FALSE)),IF(DIARIO!D15="Proveedores",UPPER(VLOOKUP(E15,CONFIG!D$2:F148,2,FALSE)),IF(DIARIO!D15="Mercaderías",UPPER(VLOOKUP(E15,CONFIG!$H$2:$J$109,3,FALSE)),"-")))</f>
        <v>-</v>
      </c>
      <c r="G15" t="str">
        <f>+IF(DIARIO!D15="Clientes","C"&amp;E15,IF(DIARIO!D15="Proveedores","P"&amp;E15," "))</f>
        <v xml:space="preserve"> </v>
      </c>
      <c r="H15" s="5"/>
      <c r="I15" s="5"/>
    </row>
    <row r="16" spans="1:9" x14ac:dyDescent="0.25">
      <c r="A16" s="2"/>
      <c r="B16" s="2"/>
      <c r="C16" s="2"/>
      <c r="D16" s="2"/>
      <c r="E16" s="7"/>
      <c r="F16" s="16" t="str">
        <f>+IF(DIARIO!D16="Clientes",UPPER(VLOOKUP(E16,CONFIG!D$2:F149,2,FALSE)),IF(DIARIO!D16="Proveedores",UPPER(VLOOKUP(E16,CONFIG!D$2:F149,2,FALSE)),IF(DIARIO!D16="Mercaderías",UPPER(VLOOKUP(E16,CONFIG!$H$2:$J$109,3,FALSE)),"-")))</f>
        <v>-</v>
      </c>
      <c r="G16" t="str">
        <f>+IF(DIARIO!D16="Clientes",TEXT("C"&amp;E16,0),IF(DIARIO!D16="Proveedores","P"&amp;E16," "))</f>
        <v xml:space="preserve"> </v>
      </c>
      <c r="H16" s="5"/>
      <c r="I16" s="5"/>
    </row>
    <row r="17" spans="1:9" x14ac:dyDescent="0.25">
      <c r="A17" s="2"/>
      <c r="B17" s="2"/>
      <c r="C17" s="2"/>
      <c r="D17" s="2"/>
      <c r="E17" s="7"/>
      <c r="F17" s="16" t="str">
        <f>+IF(DIARIO!D17="Clientes",UPPER(VLOOKUP(E17,CONFIG!D$2:F150,2,FALSE)),IF(DIARIO!D17="Proveedores",UPPER(VLOOKUP(E17,CONFIG!D$2:F150,2,FALSE)),IF(DIARIO!D17="Mercaderías",UPPER(VLOOKUP(E17,CONFIG!$H$2:$J$109,3,FALSE)),"-")))</f>
        <v>-</v>
      </c>
      <c r="G17" t="str">
        <f>+IF(DIARIO!D17="Clientes",TEXT("C"&amp;E17,0),IF(DIARIO!D17="Proveedores","P"&amp;E17," "))</f>
        <v xml:space="preserve"> </v>
      </c>
      <c r="H17" s="5"/>
      <c r="I17" s="5"/>
    </row>
    <row r="18" spans="1:9" x14ac:dyDescent="0.25">
      <c r="A18" s="2"/>
      <c r="B18" s="2"/>
      <c r="C18" s="2"/>
      <c r="D18" s="2"/>
      <c r="E18" s="7"/>
      <c r="F18" s="16" t="str">
        <f>+IF(DIARIO!D18="Clientes",UPPER(VLOOKUP(E18,CONFIG!D$2:F151,2,FALSE)),IF(DIARIO!D18="Proveedores",UPPER(VLOOKUP(E18,CONFIG!D$2:F151,2,FALSE)),IF(DIARIO!D18="Mercaderías",UPPER(VLOOKUP(E18,CONFIG!$H$2:$J$109,3,FALSE)),"-")))</f>
        <v>-</v>
      </c>
      <c r="G18" t="str">
        <f>+IF(DIARIO!D18="Clientes",TEXT("C"&amp;E18,0),IF(DIARIO!D18="Proveedores","P"&amp;E18," "))</f>
        <v xml:space="preserve"> </v>
      </c>
      <c r="H18" s="5"/>
      <c r="I18" s="5"/>
    </row>
    <row r="19" spans="1:9" x14ac:dyDescent="0.25">
      <c r="A19" s="2"/>
      <c r="B19" s="2"/>
      <c r="C19" s="2"/>
      <c r="D19" s="2"/>
      <c r="E19" s="7"/>
      <c r="F19" s="16" t="str">
        <f>+IF(DIARIO!D19="Clientes",UPPER(VLOOKUP(E19,CONFIG!D$2:F152,2,FALSE)),IF(DIARIO!D19="Proveedores",UPPER(VLOOKUP(E19,CONFIG!D$2:F152,2,FALSE)),IF(DIARIO!D19="Mercaderías",UPPER(VLOOKUP(E19,CONFIG!$H$2:$J$109,3,FALSE)),"-")))</f>
        <v>-</v>
      </c>
      <c r="G19" t="str">
        <f>+IF(DIARIO!D19="Clientes",TEXT("C"&amp;E19,0),IF(DIARIO!D19="Proveedores","P"&amp;E19," "))</f>
        <v xml:space="preserve"> </v>
      </c>
      <c r="H19" s="5"/>
      <c r="I19" s="5"/>
    </row>
    <row r="20" spans="1:9" x14ac:dyDescent="0.25">
      <c r="A20" s="2"/>
      <c r="B20" s="2"/>
      <c r="C20" s="2"/>
      <c r="D20" s="2"/>
      <c r="E20" s="7"/>
      <c r="F20" s="16" t="str">
        <f>+IF(DIARIO!D20="Clientes",UPPER(VLOOKUP(E20,CONFIG!D$2:F153,2,FALSE)),IF(DIARIO!D20="Proveedores",UPPER(VLOOKUP(E20,CONFIG!D$2:F153,2,FALSE)),IF(DIARIO!D20="Mercaderías",UPPER(VLOOKUP(E20,CONFIG!$H$2:$J$109,3,FALSE)),"-")))</f>
        <v>-</v>
      </c>
      <c r="G20" t="str">
        <f>+IF(DIARIO!D20="Clientes",TEXT("C"&amp;E20,0),IF(DIARIO!D20="Proveedores","P"&amp;E20," "))</f>
        <v xml:space="preserve"> </v>
      </c>
      <c r="H20" s="5"/>
      <c r="I20" s="5"/>
    </row>
    <row r="21" spans="1:9" x14ac:dyDescent="0.25">
      <c r="A21" s="2"/>
      <c r="B21" s="2"/>
      <c r="C21" s="2"/>
      <c r="D21" s="2"/>
      <c r="E21" s="7"/>
      <c r="F21" s="16" t="str">
        <f>+IF(DIARIO!D21="Clientes",UPPER(VLOOKUP(E21,CONFIG!D$2:F154,2,FALSE)),IF(DIARIO!D21="Proveedores",UPPER(VLOOKUP(E21,CONFIG!D$2:F154,2,FALSE)),IF(DIARIO!D21="Mercaderías",UPPER(VLOOKUP(E21,CONFIG!$H$2:$J$109,3,FALSE)),"-")))</f>
        <v>-</v>
      </c>
      <c r="G21" t="str">
        <f>+IF(DIARIO!D21="Clientes",TEXT("C"&amp;E21,0),IF(DIARIO!D21="Proveedores","P"&amp;E21," "))</f>
        <v xml:space="preserve"> </v>
      </c>
      <c r="H21" s="5"/>
      <c r="I21" s="5"/>
    </row>
    <row r="22" spans="1:9" x14ac:dyDescent="0.25">
      <c r="A22" s="2"/>
      <c r="B22" s="2"/>
      <c r="C22" s="2"/>
      <c r="D22" s="2"/>
      <c r="E22" s="7"/>
      <c r="F22" s="16" t="str">
        <f>+IF(DIARIO!D22="Clientes",UPPER(VLOOKUP(E22,CONFIG!D$2:F155,2,FALSE)),IF(DIARIO!D22="Proveedores",UPPER(VLOOKUP(E22,CONFIG!D$2:F155,2,FALSE)),IF(DIARIO!D22="Mercaderías",UPPER(VLOOKUP(E22,CONFIG!$H$2:$J$109,3,FALSE)),"-")))</f>
        <v>-</v>
      </c>
      <c r="G22" t="str">
        <f>+IF(DIARIO!D22="Clientes",TEXT("C"&amp;E22,0),IF(DIARIO!D22="Proveedores","P"&amp;E22," "))</f>
        <v xml:space="preserve"> </v>
      </c>
      <c r="H22" s="5"/>
      <c r="I22" s="5"/>
    </row>
    <row r="23" spans="1:9" x14ac:dyDescent="0.25">
      <c r="A23" s="2"/>
      <c r="B23" s="2"/>
      <c r="C23" s="2"/>
      <c r="D23" s="2"/>
      <c r="E23" s="7"/>
      <c r="F23" s="16" t="str">
        <f>+IF(DIARIO!D23="Clientes",UPPER(VLOOKUP(E23,CONFIG!D$2:F156,2,FALSE)),IF(DIARIO!D23="Proveedores",UPPER(VLOOKUP(E23,CONFIG!D$2:F156,2,FALSE)),IF(DIARIO!D23="Mercaderías",UPPER(VLOOKUP(E23,CONFIG!$H$2:$J$109,3,FALSE)),"-")))</f>
        <v>-</v>
      </c>
      <c r="G23" t="str">
        <f>+IF(DIARIO!D23="Clientes","C"&amp;E23,IF(DIARIO!D23="Proveedores","P"&amp;E23," "))</f>
        <v xml:space="preserve"> </v>
      </c>
      <c r="H23" s="5"/>
      <c r="I23" s="5"/>
    </row>
    <row r="24" spans="1:9" x14ac:dyDescent="0.25">
      <c r="A24" s="2"/>
      <c r="B24" s="2"/>
      <c r="C24" s="2"/>
      <c r="D24" s="2"/>
      <c r="E24" s="7"/>
      <c r="F24" s="16" t="str">
        <f>+IF(DIARIO!D24="Clientes",UPPER(VLOOKUP(E24,CONFIG!D$2:F157,2,FALSE)),IF(DIARIO!D24="Proveedores",UPPER(VLOOKUP(E24,CONFIG!D$2:F157,2,FALSE)),IF(DIARIO!D24="Mercaderías",UPPER(VLOOKUP(E24,CONFIG!$H$2:$J$109,3,FALSE)),"-")))</f>
        <v>-</v>
      </c>
      <c r="G24" t="str">
        <f>+IF(DIARIO!D24="Clientes","C"&amp;E24,IF(DIARIO!D24="Proveedores","P"&amp;E24," "))</f>
        <v xml:space="preserve"> </v>
      </c>
      <c r="H24" s="5"/>
      <c r="I24" s="5"/>
    </row>
    <row r="25" spans="1:9" x14ac:dyDescent="0.25">
      <c r="A25" s="2"/>
      <c r="B25" s="2"/>
      <c r="C25" s="2"/>
      <c r="D25" s="2"/>
      <c r="E25" s="7"/>
      <c r="F25" s="16" t="str">
        <f>+IF(DIARIO!D25="Clientes",UPPER(VLOOKUP(E25,CONFIG!D$2:F158,2,FALSE)),IF(DIARIO!D25="Proveedores",UPPER(VLOOKUP(E25,CONFIG!D$2:F158,2,FALSE)),IF(DIARIO!D25="Mercaderías",UPPER(VLOOKUP(E25,CONFIG!$H$2:$J$109,3,FALSE)),"-")))</f>
        <v>-</v>
      </c>
      <c r="G25" t="str">
        <f>+IF(DIARIO!D25="Clientes","C"&amp;E25,IF(DIARIO!D25="Proveedores","P"&amp;E25," "))</f>
        <v xml:space="preserve"> </v>
      </c>
      <c r="H25" s="5"/>
      <c r="I25" s="5"/>
    </row>
    <row r="26" spans="1:9" x14ac:dyDescent="0.25">
      <c r="A26" s="2"/>
      <c r="B26" s="2"/>
      <c r="C26" s="2"/>
      <c r="D26" s="2"/>
      <c r="E26" s="7"/>
      <c r="F26" s="16" t="str">
        <f>+IF(DIARIO!D26="Clientes",UPPER(VLOOKUP(E26,CONFIG!D$2:F159,2,FALSE)),IF(DIARIO!D26="Proveedores",UPPER(VLOOKUP(E26,CONFIG!D$2:F159,2,FALSE)),IF(DIARIO!D26="Mercaderías",UPPER(VLOOKUP(E26,CONFIG!$H$2:$J$109,3,FALSE)),"-")))</f>
        <v>-</v>
      </c>
      <c r="G26" t="str">
        <f>+IF(DIARIO!D26="Clientes","C"&amp;E26,IF(DIARIO!D26="Proveedores","P"&amp;E26," "))</f>
        <v xml:space="preserve"> </v>
      </c>
      <c r="H26" s="5"/>
      <c r="I26" s="5"/>
    </row>
    <row r="27" spans="1:9" x14ac:dyDescent="0.25">
      <c r="A27" s="2"/>
      <c r="B27" s="2"/>
      <c r="C27" s="2"/>
      <c r="D27" s="2"/>
      <c r="E27" s="7"/>
      <c r="F27" s="16" t="str">
        <f>+IF(DIARIO!D27="Clientes",UPPER(VLOOKUP(E27,CONFIG!D$2:F160,2,FALSE)),IF(DIARIO!D27="Proveedores",UPPER(VLOOKUP(E27,CONFIG!D$2:F160,2,FALSE)),IF(DIARIO!D27="Mercaderías",UPPER(VLOOKUP(E27,CONFIG!$H$2:$J$109,3,FALSE)),"-")))</f>
        <v>-</v>
      </c>
      <c r="G27" t="str">
        <f>+IF(DIARIO!D27="Clientes","C"&amp;E27,IF(DIARIO!D27="Proveedores","P"&amp;E27," "))</f>
        <v xml:space="preserve"> </v>
      </c>
      <c r="H27" s="5"/>
      <c r="I27" s="5"/>
    </row>
    <row r="28" spans="1:9" x14ac:dyDescent="0.25">
      <c r="A28" s="2"/>
      <c r="B28" s="2"/>
      <c r="C28" s="2"/>
      <c r="D28" s="2"/>
      <c r="E28" s="7"/>
      <c r="F28" s="16" t="str">
        <f>+IF(DIARIO!D28="Clientes",UPPER(VLOOKUP(E28,CONFIG!D$2:F161,2,FALSE)),IF(DIARIO!D28="Proveedores",UPPER(VLOOKUP(E28,CONFIG!D$2:F161,2,FALSE)),IF(DIARIO!D28="Mercaderías",UPPER(VLOOKUP(E28,CONFIG!$H$2:$J$109,3,FALSE)),"-")))</f>
        <v>-</v>
      </c>
      <c r="G28" t="str">
        <f>+IF(DIARIO!D28="Clientes","C"&amp;E28,IF(DIARIO!D28="Proveedores","P"&amp;E28," "))</f>
        <v xml:space="preserve"> </v>
      </c>
      <c r="H28" s="5"/>
      <c r="I28" s="5"/>
    </row>
    <row r="29" spans="1:9" x14ac:dyDescent="0.25">
      <c r="A29" s="2"/>
      <c r="B29" s="2"/>
      <c r="C29" s="2"/>
      <c r="D29" s="2"/>
      <c r="E29" s="7"/>
      <c r="F29" s="16" t="str">
        <f>+IF(DIARIO!D29="Clientes",UPPER(VLOOKUP(E29,CONFIG!D$2:F162,2,FALSE)),IF(DIARIO!D29="Proveedores",UPPER(VLOOKUP(E29,CONFIG!D$2:F162,2,FALSE)),IF(DIARIO!D29="Mercaderías",UPPER(VLOOKUP(E29,CONFIG!$H$2:$J$109,3,FALSE)),"-")))</f>
        <v>-</v>
      </c>
      <c r="G29" t="str">
        <f>+IF(DIARIO!D29="Clientes","C"&amp;E29,IF(DIARIO!D29="Proveedores","P"&amp;E29," "))</f>
        <v xml:space="preserve"> </v>
      </c>
      <c r="H29" s="5"/>
      <c r="I29" s="5"/>
    </row>
    <row r="30" spans="1:9" x14ac:dyDescent="0.25">
      <c r="A30" s="2"/>
      <c r="B30" s="2"/>
      <c r="C30" s="2"/>
      <c r="D30" s="2"/>
      <c r="E30" s="7"/>
      <c r="F30" s="16" t="str">
        <f>+IF(DIARIO!D30="Clientes",UPPER(VLOOKUP(E30,CONFIG!D$2:F163,2,FALSE)),IF(DIARIO!D30="Proveedores",UPPER(VLOOKUP(E30,CONFIG!D$2:F163,2,FALSE)),IF(DIARIO!D30="Mercaderías",UPPER(VLOOKUP(E30,CONFIG!$H$2:$J$109,3,FALSE)),"-")))</f>
        <v>-</v>
      </c>
      <c r="G30" t="str">
        <f>+IF(DIARIO!D30="Clientes","C"&amp;E30,IF(DIARIO!D30="Proveedores","P"&amp;E30," "))</f>
        <v xml:space="preserve"> </v>
      </c>
      <c r="H30" s="5"/>
      <c r="I30" s="5"/>
    </row>
    <row r="31" spans="1:9" x14ac:dyDescent="0.25">
      <c r="A31" s="2"/>
      <c r="B31" s="2"/>
      <c r="C31" s="2"/>
      <c r="D31" s="2"/>
      <c r="E31" s="7"/>
      <c r="F31" s="16" t="str">
        <f>+IF(DIARIO!D31="Clientes",UPPER(VLOOKUP(E31,CONFIG!D$2:F164,2,FALSE)),IF(DIARIO!D31="Proveedores",UPPER(VLOOKUP(E31,CONFIG!D$2:F164,2,FALSE)),IF(DIARIO!D31="Mercaderías",UPPER(VLOOKUP(E31,CONFIG!$H$2:$J$109,3,FALSE)),"-")))</f>
        <v>-</v>
      </c>
      <c r="G31" t="str">
        <f>+IF(DIARIO!D31="Clientes","C"&amp;E31,IF(DIARIO!D31="Proveedores","P"&amp;E31," "))</f>
        <v xml:space="preserve"> </v>
      </c>
      <c r="H31" s="5"/>
      <c r="I31" s="5"/>
    </row>
    <row r="32" spans="1:9" x14ac:dyDescent="0.25">
      <c r="A32" s="2"/>
      <c r="B32" s="2"/>
      <c r="C32" s="2"/>
      <c r="D32" s="2"/>
      <c r="E32" s="7"/>
      <c r="F32" s="16" t="str">
        <f>+IF(DIARIO!D32="Clientes",UPPER(VLOOKUP(E32,CONFIG!D$2:F165,2,FALSE)),IF(DIARIO!D32="Proveedores",UPPER(VLOOKUP(E32,CONFIG!D$2:F165,2,FALSE)),IF(DIARIO!D32="Mercaderías",UPPER(VLOOKUP(E32,CONFIG!$H$2:$J$109,3,FALSE)),"-")))</f>
        <v>-</v>
      </c>
      <c r="G32" t="str">
        <f>+IF(DIARIO!D32="Clientes","C"&amp;E32,IF(DIARIO!D32="Proveedores","P"&amp;E32," "))</f>
        <v xml:space="preserve"> </v>
      </c>
      <c r="H32" s="5"/>
      <c r="I32" s="5"/>
    </row>
    <row r="33" spans="1:9" x14ac:dyDescent="0.25">
      <c r="A33" s="2"/>
      <c r="B33" s="2"/>
      <c r="C33" s="2"/>
      <c r="D33" s="2"/>
      <c r="E33" s="7"/>
      <c r="F33" s="16" t="str">
        <f>+IF(DIARIO!D33="Clientes",UPPER(VLOOKUP(E33,CONFIG!D$2:F166,2,FALSE)),IF(DIARIO!D33="Proveedores",UPPER(VLOOKUP(E33,CONFIG!D$2:F166,2,FALSE)),IF(DIARIO!D33="Mercaderías",UPPER(VLOOKUP(E33,CONFIG!$H$2:$J$109,3,FALSE)),"-")))</f>
        <v>-</v>
      </c>
      <c r="G33" t="str">
        <f>+IF(DIARIO!D33="Clientes","C"&amp;E33,IF(DIARIO!D33="Proveedores","P"&amp;E33," "))</f>
        <v xml:space="preserve"> </v>
      </c>
      <c r="H33" s="5"/>
      <c r="I33" s="5"/>
    </row>
    <row r="34" spans="1:9" x14ac:dyDescent="0.25">
      <c r="A34" s="2"/>
      <c r="B34" s="2"/>
      <c r="C34" s="2"/>
      <c r="D34" s="2"/>
      <c r="E34" s="7"/>
      <c r="F34" s="16" t="str">
        <f>+IF(DIARIO!D34="Clientes",UPPER(VLOOKUP(E34,CONFIG!D$2:F167,2,FALSE)),IF(DIARIO!D34="Proveedores",UPPER(VLOOKUP(E34,CONFIG!D$2:F167,2,FALSE)),IF(DIARIO!D34="Mercaderías",UPPER(VLOOKUP(E34,CONFIG!$H$2:$J$109,3,FALSE)),"-")))</f>
        <v>-</v>
      </c>
      <c r="G34" t="str">
        <f>+IF(DIARIO!D34="Clientes","C"&amp;E34,IF(DIARIO!D34="Proveedores","P"&amp;E34," "))</f>
        <v xml:space="preserve"> </v>
      </c>
      <c r="H34" s="5"/>
      <c r="I34" s="5"/>
    </row>
    <row r="35" spans="1:9" x14ac:dyDescent="0.25">
      <c r="A35" s="2"/>
      <c r="B35" s="2"/>
      <c r="C35" s="2"/>
      <c r="D35" s="2"/>
      <c r="E35" s="7"/>
      <c r="F35" s="16" t="str">
        <f>+IF(DIARIO!D35="Clientes",UPPER(VLOOKUP(E35,CONFIG!D$2:F168,2,FALSE)),IF(DIARIO!D35="Proveedores",UPPER(VLOOKUP(E35,CONFIG!D$2:F168,2,FALSE)),IF(DIARIO!D35="Mercaderías",UPPER(VLOOKUP(E35,CONFIG!$H$2:$J$109,3,FALSE)),"-")))</f>
        <v>-</v>
      </c>
      <c r="G35" t="str">
        <f>+IF(DIARIO!D35="Clientes","C"&amp;E35,IF(DIARIO!D35="Proveedores","P"&amp;E35," "))</f>
        <v xml:space="preserve"> </v>
      </c>
      <c r="H35" s="5"/>
      <c r="I35" s="5"/>
    </row>
    <row r="36" spans="1:9" x14ac:dyDescent="0.25">
      <c r="A36" s="2"/>
      <c r="B36" s="2"/>
      <c r="C36" s="2"/>
      <c r="D36" s="2"/>
      <c r="E36" s="7"/>
      <c r="F36" s="16" t="str">
        <f>+IF(DIARIO!D36="Clientes",UPPER(VLOOKUP(E36,CONFIG!D$2:F169,2,FALSE)),IF(DIARIO!D36="Proveedores",UPPER(VLOOKUP(E36,CONFIG!D$2:F169,2,FALSE)),IF(DIARIO!D36="Mercaderías",UPPER(VLOOKUP(E36,CONFIG!$H$2:$J$109,3,FALSE)),"-")))</f>
        <v>-</v>
      </c>
      <c r="G36" t="str">
        <f>+IF(DIARIO!D36="Clientes","C"&amp;E36,IF(DIARIO!D36="Proveedores","P"&amp;E36," "))</f>
        <v xml:space="preserve"> </v>
      </c>
      <c r="H36" s="5"/>
      <c r="I36" s="5"/>
    </row>
    <row r="37" spans="1:9" x14ac:dyDescent="0.25">
      <c r="A37" s="2"/>
      <c r="B37" s="2"/>
      <c r="C37" s="2"/>
      <c r="D37" s="2"/>
      <c r="E37" s="7"/>
      <c r="F37" s="16" t="str">
        <f>+IF(DIARIO!D37="Clientes",UPPER(VLOOKUP(E37,CONFIG!D$2:F170,2,FALSE)),IF(DIARIO!D37="Proveedores",UPPER(VLOOKUP(E37,CONFIG!D$2:F170,2,FALSE)),IF(DIARIO!D37="Mercaderías",UPPER(VLOOKUP(E37,CONFIG!$H$2:$J$109,3,FALSE)),"-")))</f>
        <v>-</v>
      </c>
      <c r="G37" t="str">
        <f>+IF(DIARIO!D37="Clientes","C"&amp;E37,IF(DIARIO!D37="Proveedores","P"&amp;E37," "))</f>
        <v xml:space="preserve"> </v>
      </c>
      <c r="H37" s="5"/>
      <c r="I37" s="5"/>
    </row>
    <row r="38" spans="1:9" x14ac:dyDescent="0.25">
      <c r="A38" s="2"/>
      <c r="B38" s="2"/>
      <c r="C38" s="2"/>
      <c r="D38" s="2"/>
      <c r="E38" s="7"/>
      <c r="F38" s="16" t="str">
        <f>+IF(DIARIO!D38="Clientes",UPPER(VLOOKUP(E38,CONFIG!D$2:F171,2,FALSE)),IF(DIARIO!D38="Proveedores",UPPER(VLOOKUP(E38,CONFIG!D$2:F171,2,FALSE)),IF(DIARIO!D38="Mercaderías",UPPER(VLOOKUP(E38,CONFIG!$H$2:$J$109,3,FALSE)),"-")))</f>
        <v>-</v>
      </c>
      <c r="G38" t="str">
        <f>+IF(DIARIO!D38="Clientes","C"&amp;E38,IF(DIARIO!D38="Proveedores","P"&amp;E38," "))</f>
        <v xml:space="preserve"> </v>
      </c>
      <c r="H38" s="5"/>
      <c r="I38" s="5"/>
    </row>
    <row r="39" spans="1:9" x14ac:dyDescent="0.25">
      <c r="A39" s="2"/>
      <c r="B39" s="2"/>
      <c r="C39" s="2"/>
      <c r="D39" s="2"/>
      <c r="E39" s="7"/>
      <c r="F39" s="16" t="str">
        <f>+IF(DIARIO!D39="Clientes",UPPER(VLOOKUP(E39,CONFIG!D$2:F172,2,FALSE)),IF(DIARIO!D39="Proveedores",UPPER(VLOOKUP(E39,CONFIG!D$2:F172,2,FALSE)),IF(DIARIO!D39="Mercaderías",UPPER(VLOOKUP(E39,CONFIG!$H$2:$J$109,3,FALSE)),"-")))</f>
        <v>-</v>
      </c>
      <c r="G39" t="str">
        <f>+IF(DIARIO!D39="Clientes","C"&amp;E39,IF(DIARIO!D39="Proveedores","P"&amp;E39," "))</f>
        <v xml:space="preserve"> </v>
      </c>
      <c r="H39" s="5"/>
      <c r="I39" s="5"/>
    </row>
    <row r="40" spans="1:9" x14ac:dyDescent="0.25">
      <c r="A40" s="2"/>
      <c r="B40" s="2"/>
      <c r="C40" s="2"/>
      <c r="D40" s="2"/>
      <c r="E40" s="7"/>
      <c r="F40" s="16" t="str">
        <f>+IF(DIARIO!D40="Clientes",UPPER(VLOOKUP(E40,CONFIG!D$2:F173,2,FALSE)),IF(DIARIO!D40="Proveedores",UPPER(VLOOKUP(E40,CONFIG!D$2:F173,2,FALSE)),IF(DIARIO!D40="Mercaderías",UPPER(VLOOKUP(E40,CONFIG!$H$2:$J$109,3,FALSE)),"-")))</f>
        <v>-</v>
      </c>
      <c r="G40" t="str">
        <f>+IF(DIARIO!D40="Clientes","C"&amp;E40,IF(DIARIO!D40="Proveedores","P"&amp;E40," "))</f>
        <v xml:space="preserve"> </v>
      </c>
      <c r="H40" s="5"/>
      <c r="I40" s="5"/>
    </row>
    <row r="41" spans="1:9" x14ac:dyDescent="0.25">
      <c r="A41" s="2"/>
      <c r="B41" s="2"/>
      <c r="C41" s="2"/>
      <c r="D41" s="2"/>
      <c r="E41" s="7"/>
      <c r="F41" s="16" t="str">
        <f>+IF(DIARIO!D41="Clientes",UPPER(VLOOKUP(E41,CONFIG!D$2:F174,2,FALSE)),IF(DIARIO!D41="Proveedores",UPPER(VLOOKUP(E41,CONFIG!D$2:F174,2,FALSE)),IF(DIARIO!D41="Mercaderías",UPPER(VLOOKUP(E41,CONFIG!$H$2:$J$109,3,FALSE)),"-")))</f>
        <v>-</v>
      </c>
      <c r="G41" t="str">
        <f>+IF(DIARIO!D41="Clientes","C"&amp;E41,IF(DIARIO!D41="Proveedores","P"&amp;E41," "))</f>
        <v xml:space="preserve"> </v>
      </c>
      <c r="H41" s="5"/>
      <c r="I41" s="5"/>
    </row>
    <row r="42" spans="1:9" x14ac:dyDescent="0.25">
      <c r="A42" s="2"/>
      <c r="B42" s="2"/>
      <c r="C42" s="2"/>
      <c r="D42" s="2"/>
      <c r="E42" s="7"/>
      <c r="F42" s="16" t="str">
        <f>+IF(DIARIO!D42="Clientes",UPPER(VLOOKUP(E42,CONFIG!D$2:F175,2,FALSE)),IF(DIARIO!D42="Proveedores",UPPER(VLOOKUP(E42,CONFIG!D$2:F175,2,FALSE)),IF(DIARIO!D42="Mercaderías",UPPER(VLOOKUP(E42,CONFIG!$H$2:$J$109,3,FALSE)),"-")))</f>
        <v>-</v>
      </c>
      <c r="G42" t="str">
        <f>+IF(DIARIO!D42="Clientes","C"&amp;E42,IF(DIARIO!D42="Proveedores","P"&amp;E42," "))</f>
        <v xml:space="preserve"> </v>
      </c>
      <c r="H42" s="5"/>
      <c r="I42" s="5"/>
    </row>
    <row r="43" spans="1:9" x14ac:dyDescent="0.25">
      <c r="A43" s="2"/>
      <c r="B43" s="2"/>
      <c r="C43" s="2"/>
      <c r="D43" s="2"/>
      <c r="E43" s="7"/>
      <c r="F43" s="16" t="str">
        <f>+IF(DIARIO!D43="Clientes",UPPER(VLOOKUP(E43,CONFIG!D$2:F176,2,FALSE)),IF(DIARIO!D43="Proveedores",UPPER(VLOOKUP(E43,CONFIG!D$2:F176,2,FALSE)),IF(DIARIO!D43="Mercaderías",UPPER(VLOOKUP(E43,CONFIG!$H$2:$J$109,3,FALSE)),"-")))</f>
        <v>-</v>
      </c>
      <c r="G43" t="str">
        <f>+IF(DIARIO!D43="Clientes","C"&amp;E43,IF(DIARIO!D43="Proveedores","P"&amp;E43," "))</f>
        <v xml:space="preserve"> </v>
      </c>
      <c r="H43" s="5"/>
      <c r="I43" s="5"/>
    </row>
    <row r="44" spans="1:9" x14ac:dyDescent="0.25">
      <c r="A44" s="2"/>
      <c r="B44" s="2"/>
      <c r="C44" s="2"/>
      <c r="D44" s="2"/>
      <c r="E44" s="7"/>
      <c r="F44" s="16" t="str">
        <f>+IF(DIARIO!D44="Clientes",UPPER(VLOOKUP(E44,CONFIG!D$2:F177,2,FALSE)),IF(DIARIO!D44="Proveedores",UPPER(VLOOKUP(E44,CONFIG!D$2:F177,2,FALSE)),IF(DIARIO!D44="Mercaderías",UPPER(VLOOKUP(E44,CONFIG!$H$2:$J$109,3,FALSE)),"-")))</f>
        <v>-</v>
      </c>
      <c r="G44" t="str">
        <f>+IF(DIARIO!D44="Clientes","C"&amp;E44,IF(DIARIO!D44="Proveedores","P"&amp;E44," "))</f>
        <v xml:space="preserve"> </v>
      </c>
      <c r="H44" s="5"/>
      <c r="I44" s="5"/>
    </row>
    <row r="45" spans="1:9" x14ac:dyDescent="0.25">
      <c r="A45" s="2"/>
      <c r="B45" s="2"/>
      <c r="C45" s="2"/>
      <c r="D45" s="2"/>
      <c r="E45" s="7"/>
      <c r="F45" s="16" t="str">
        <f>+IF(DIARIO!D45="Clientes",UPPER(VLOOKUP(E45,CONFIG!D$2:F178,2,FALSE)),IF(DIARIO!D45="Proveedores",UPPER(VLOOKUP(E45,CONFIG!D$2:F178,2,FALSE)),IF(DIARIO!D45="Mercaderías",UPPER(VLOOKUP(E45,CONFIG!$H$2:$J$109,3,FALSE)),"-")))</f>
        <v>-</v>
      </c>
      <c r="G45" t="str">
        <f>+IF(DIARIO!D45="Clientes","C"&amp;E45,IF(DIARIO!D45="Proveedores","P"&amp;E45," "))</f>
        <v xml:space="preserve"> </v>
      </c>
      <c r="H45" s="5"/>
      <c r="I45" s="5"/>
    </row>
    <row r="46" spans="1:9" x14ac:dyDescent="0.25">
      <c r="A46" s="2"/>
      <c r="B46" s="2"/>
      <c r="C46" s="2"/>
      <c r="D46" s="2"/>
      <c r="E46" s="7"/>
      <c r="F46" s="16" t="str">
        <f>+IF(DIARIO!D46="Clientes",UPPER(VLOOKUP(E46,CONFIG!D$2:F179,2,FALSE)),IF(DIARIO!D46="Proveedores",UPPER(VLOOKUP(E46,CONFIG!D$2:F179,2,FALSE)),IF(DIARIO!D46="Mercaderías",UPPER(VLOOKUP(E46,CONFIG!$H$2:$J$109,3,FALSE)),"-")))</f>
        <v>-</v>
      </c>
      <c r="G46" t="str">
        <f>+IF(DIARIO!D46="Clientes","C"&amp;E46,IF(DIARIO!D46="Proveedores","P"&amp;E46," "))</f>
        <v xml:space="preserve"> </v>
      </c>
      <c r="H46" s="5"/>
      <c r="I46" s="5"/>
    </row>
    <row r="47" spans="1:9" x14ac:dyDescent="0.25">
      <c r="A47" s="2"/>
      <c r="B47" s="2"/>
      <c r="C47" s="2"/>
      <c r="D47" s="2"/>
      <c r="E47" s="7"/>
      <c r="F47" s="16" t="str">
        <f>+IF(DIARIO!D47="Clientes",UPPER(VLOOKUP(E47,CONFIG!D$2:F180,2,FALSE)),IF(DIARIO!D47="Proveedores",UPPER(VLOOKUP(E47,CONFIG!D$2:F180,2,FALSE)),IF(DIARIO!D47="Mercaderías",UPPER(VLOOKUP(E47,CONFIG!$H$2:$J$109,3,FALSE)),"-")))</f>
        <v>-</v>
      </c>
      <c r="G47" t="str">
        <f>+IF(DIARIO!D47="Clientes","C"&amp;E47,IF(DIARIO!D47="Proveedores","P"&amp;E47," "))</f>
        <v xml:space="preserve"> </v>
      </c>
      <c r="H47" s="5"/>
      <c r="I47" s="5"/>
    </row>
    <row r="48" spans="1:9" x14ac:dyDescent="0.25">
      <c r="A48" s="2"/>
      <c r="B48" s="2"/>
      <c r="C48" s="2"/>
      <c r="D48" s="2"/>
      <c r="E48" s="7"/>
      <c r="F48" s="16" t="str">
        <f>+IF(DIARIO!D48="Clientes",UPPER(VLOOKUP(E48,CONFIG!D$2:F181,2,FALSE)),IF(DIARIO!D48="Proveedores",UPPER(VLOOKUP(E48,CONFIG!D$2:F181,2,FALSE)),IF(DIARIO!D48="Mercaderías",UPPER(VLOOKUP(E48,CONFIG!$H$2:$J$109,3,FALSE)),"-")))</f>
        <v>-</v>
      </c>
      <c r="G48" t="str">
        <f>+IF(DIARIO!D48="Clientes","C"&amp;E48,IF(DIARIO!D48="Proveedores","P"&amp;E48," "))</f>
        <v xml:space="preserve"> </v>
      </c>
      <c r="H48" s="5"/>
      <c r="I48" s="5"/>
    </row>
    <row r="49" spans="1:9" x14ac:dyDescent="0.25">
      <c r="A49" s="2"/>
      <c r="B49" s="2"/>
      <c r="C49" s="2"/>
      <c r="D49" s="2"/>
      <c r="E49" s="7"/>
      <c r="F49" s="16" t="str">
        <f>+IF(DIARIO!D49="Clientes",UPPER(VLOOKUP(E49,CONFIG!D$2:F182,2,FALSE)),IF(DIARIO!D49="Proveedores",UPPER(VLOOKUP(E49,CONFIG!D$2:F182,2,FALSE)),IF(DIARIO!D49="Mercaderías",UPPER(VLOOKUP(E49,CONFIG!$H$2:$J$109,3,FALSE)),"-")))</f>
        <v>-</v>
      </c>
      <c r="G49" t="str">
        <f>+IF(DIARIO!D49="Clientes","C"&amp;E49,IF(DIARIO!D49="Proveedores","P"&amp;E49," "))</f>
        <v xml:space="preserve"> </v>
      </c>
      <c r="H49" s="5"/>
      <c r="I49" s="5"/>
    </row>
    <row r="50" spans="1:9" x14ac:dyDescent="0.25">
      <c r="A50" s="2"/>
      <c r="B50" s="2"/>
      <c r="C50" s="2"/>
      <c r="D50" s="2"/>
      <c r="E50" s="7"/>
      <c r="F50" s="16" t="str">
        <f>+IF(DIARIO!D50="Clientes",UPPER(VLOOKUP(E50,CONFIG!D$2:F183,2,FALSE)),IF(DIARIO!D50="Proveedores",UPPER(VLOOKUP(E50,CONFIG!D$2:F183,2,FALSE)),IF(DIARIO!D50="Mercaderías",UPPER(VLOOKUP(E50,CONFIG!$H$2:$J$109,3,FALSE)),"-")))</f>
        <v>-</v>
      </c>
      <c r="G50" t="str">
        <f>+IF(DIARIO!D50="Clientes","C"&amp;E50,IF(DIARIO!D50="Proveedores","P"&amp;E50," "))</f>
        <v xml:space="preserve"> </v>
      </c>
      <c r="H50" s="5"/>
      <c r="I50" s="5"/>
    </row>
    <row r="51" spans="1:9" x14ac:dyDescent="0.25">
      <c r="A51" s="2"/>
      <c r="B51" s="2"/>
      <c r="C51" s="2"/>
      <c r="D51" s="2"/>
      <c r="E51" s="7"/>
      <c r="F51" s="16" t="str">
        <f>+IF(DIARIO!D51="Clientes",UPPER(VLOOKUP(E51,CONFIG!D$2:F184,2,FALSE)),IF(DIARIO!D51="Proveedores",UPPER(VLOOKUP(E51,CONFIG!D$2:F184,2,FALSE)),IF(DIARIO!D51="Mercaderías",UPPER(VLOOKUP(E51,CONFIG!$H$2:$J$109,3,FALSE)),"-")))</f>
        <v>-</v>
      </c>
      <c r="G51" t="str">
        <f>+IF(DIARIO!D51="Clientes","C"&amp;E51,IF(DIARIO!D51="Proveedores","P"&amp;E51," "))</f>
        <v xml:space="preserve"> </v>
      </c>
      <c r="H51" s="5"/>
      <c r="I51" s="5"/>
    </row>
    <row r="52" spans="1:9" x14ac:dyDescent="0.25">
      <c r="A52" s="2"/>
      <c r="B52" s="2"/>
      <c r="C52" s="2"/>
      <c r="D52" s="2"/>
      <c r="E52" s="7"/>
      <c r="F52" s="16" t="str">
        <f>+IF(DIARIO!D52="Clientes",UPPER(VLOOKUP(E52,CONFIG!D$2:F185,2,FALSE)),IF(DIARIO!D52="Proveedores",UPPER(VLOOKUP(E52,CONFIG!D$2:F185,2,FALSE)),IF(DIARIO!D52="Mercaderías",UPPER(VLOOKUP(E52,CONFIG!$H$2:$J$109,3,FALSE)),"-")))</f>
        <v>-</v>
      </c>
      <c r="G52" t="str">
        <f>+IF(DIARIO!D52="Clientes","C"&amp;E52,IF(DIARIO!D52="Proveedores","P"&amp;E52," "))</f>
        <v xml:space="preserve"> </v>
      </c>
      <c r="H52" s="5"/>
      <c r="I52" s="5"/>
    </row>
    <row r="53" spans="1:9" x14ac:dyDescent="0.25">
      <c r="A53" s="2"/>
      <c r="B53" s="2"/>
      <c r="C53" s="2"/>
      <c r="D53" s="2"/>
      <c r="E53" s="7"/>
      <c r="F53" s="16" t="str">
        <f>+IF(DIARIO!D53="Clientes",UPPER(VLOOKUP(E53,CONFIG!D$2:F186,2,FALSE)),IF(DIARIO!D53="Proveedores",UPPER(VLOOKUP(E53,CONFIG!D$2:F186,2,FALSE)),IF(DIARIO!D53="Mercaderías",UPPER(VLOOKUP(E53,CONFIG!$H$2:$J$109,3,FALSE)),"-")))</f>
        <v>-</v>
      </c>
      <c r="G53" t="str">
        <f>+IF(DIARIO!D53="Clientes","C"&amp;E53,IF(DIARIO!D53="Proveedores","P"&amp;E53," "))</f>
        <v xml:space="preserve"> </v>
      </c>
      <c r="H53" s="5"/>
      <c r="I53" s="5"/>
    </row>
    <row r="54" spans="1:9" x14ac:dyDescent="0.25">
      <c r="A54" s="2"/>
      <c r="B54" s="2"/>
      <c r="C54" s="2"/>
      <c r="D54" s="2"/>
      <c r="E54" s="7"/>
      <c r="F54" s="16" t="str">
        <f>+IF(DIARIO!D54="Clientes",UPPER(VLOOKUP(E54,CONFIG!D$2:F187,2,FALSE)),IF(DIARIO!D54="Proveedores",UPPER(VLOOKUP(E54,CONFIG!D$2:F187,2,FALSE)),IF(DIARIO!D54="Mercaderías",UPPER(VLOOKUP(E54,CONFIG!$H$2:$J$109,3,FALSE)),"-")))</f>
        <v>-</v>
      </c>
      <c r="G54" t="str">
        <f>+IF(DIARIO!D54="Clientes","C"&amp;E54,IF(DIARIO!D54="Proveedores","P"&amp;E54," "))</f>
        <v xml:space="preserve"> </v>
      </c>
      <c r="H54" s="5"/>
      <c r="I54" s="5"/>
    </row>
    <row r="55" spans="1:9" x14ac:dyDescent="0.25">
      <c r="A55" s="2"/>
      <c r="B55" s="2"/>
      <c r="C55" s="2"/>
      <c r="D55" s="2"/>
      <c r="E55" s="7"/>
      <c r="F55" s="16" t="str">
        <f>+IF(DIARIO!D55="Clientes",UPPER(VLOOKUP(E55,CONFIG!D$2:F188,2,FALSE)),IF(DIARIO!D55="Proveedores",UPPER(VLOOKUP(E55,CONFIG!D$2:F188,2,FALSE)),IF(DIARIO!D55="Mercaderías",UPPER(VLOOKUP(E55,CONFIG!$H$2:$J$109,3,FALSE)),"-")))</f>
        <v>-</v>
      </c>
      <c r="G55" t="str">
        <f>+IF(DIARIO!D55="Clientes","C"&amp;E55,IF(DIARIO!D55="Proveedores","P"&amp;E55," "))</f>
        <v xml:space="preserve"> </v>
      </c>
      <c r="H55" s="5"/>
      <c r="I55" s="5"/>
    </row>
    <row r="56" spans="1:9" x14ac:dyDescent="0.25">
      <c r="A56" s="2"/>
      <c r="B56" s="2"/>
      <c r="C56" s="2"/>
      <c r="D56" s="2"/>
      <c r="E56" s="7"/>
      <c r="F56" s="16" t="str">
        <f>+IF(DIARIO!D56="Clientes",UPPER(VLOOKUP(E56,CONFIG!D$2:F189,2,FALSE)),IF(DIARIO!D56="Proveedores",UPPER(VLOOKUP(E56,CONFIG!D$2:F189,2,FALSE)),IF(DIARIO!D56="Mercaderías",UPPER(VLOOKUP(E56,CONFIG!$H$2:$J$109,3,FALSE)),"-")))</f>
        <v>-</v>
      </c>
      <c r="G56" t="str">
        <f>+IF(DIARIO!D56="Clientes","C"&amp;E56,IF(DIARIO!D56="Proveedores","P"&amp;E56," "))</f>
        <v xml:space="preserve"> </v>
      </c>
      <c r="H56" s="5"/>
      <c r="I56" s="5"/>
    </row>
    <row r="57" spans="1:9" x14ac:dyDescent="0.25">
      <c r="A57" s="2"/>
      <c r="B57" s="2"/>
      <c r="C57" s="2"/>
      <c r="D57" s="2"/>
      <c r="E57" s="7"/>
      <c r="F57" s="16" t="str">
        <f>+IF(DIARIO!D57="Clientes",UPPER(VLOOKUP(E57,CONFIG!D$2:F190,2,FALSE)),IF(DIARIO!D57="Proveedores",UPPER(VLOOKUP(E57,CONFIG!D$2:F190,2,FALSE)),IF(DIARIO!D57="Mercaderías",UPPER(VLOOKUP(E57,CONFIG!$H$2:$J$109,3,FALSE)),"-")))</f>
        <v>-</v>
      </c>
      <c r="G57" t="str">
        <f>+IF(DIARIO!D57="Clientes","C"&amp;E57,IF(DIARIO!D57="Proveedores","P"&amp;E57," "))</f>
        <v xml:space="preserve"> </v>
      </c>
      <c r="H57" s="5"/>
      <c r="I57" s="5"/>
    </row>
    <row r="58" spans="1:9" x14ac:dyDescent="0.25">
      <c r="A58" s="2"/>
      <c r="B58" s="2"/>
      <c r="C58" s="2"/>
      <c r="D58" s="2"/>
      <c r="E58" s="7"/>
      <c r="F58" s="16" t="str">
        <f>+IF(DIARIO!D58="Clientes",UPPER(VLOOKUP(E58,CONFIG!D$2:F191,2,FALSE)),IF(DIARIO!D58="Proveedores",UPPER(VLOOKUP(E58,CONFIG!D$2:F191,2,FALSE)),IF(DIARIO!D58="Mercaderías",UPPER(VLOOKUP(E58,CONFIG!$H$2:$J$109,3,FALSE)),"-")))</f>
        <v>-</v>
      </c>
      <c r="G58" t="str">
        <f>+IF(DIARIO!D58="Clientes","C"&amp;E58,IF(DIARIO!D58="Proveedores","P"&amp;E58," "))</f>
        <v xml:space="preserve"> </v>
      </c>
      <c r="H58" s="5"/>
      <c r="I58" s="5"/>
    </row>
    <row r="59" spans="1:9" x14ac:dyDescent="0.25">
      <c r="A59" s="2"/>
      <c r="B59" s="2"/>
      <c r="C59" s="2"/>
      <c r="D59" s="2"/>
      <c r="E59" s="7"/>
      <c r="F59" s="16" t="str">
        <f>+IF(DIARIO!D59="Clientes",UPPER(VLOOKUP(E59,CONFIG!D$2:F192,2,FALSE)),IF(DIARIO!D59="Proveedores",UPPER(VLOOKUP(E59,CONFIG!D$2:F192,2,FALSE)),IF(DIARIO!D59="Mercaderías",UPPER(VLOOKUP(E59,CONFIG!$H$2:$J$109,3,FALSE)),"-")))</f>
        <v>-</v>
      </c>
      <c r="G59" t="str">
        <f>+IF(DIARIO!D59="Clientes","C"&amp;E59,IF(DIARIO!D59="Proveedores","P"&amp;E59," "))</f>
        <v xml:space="preserve"> </v>
      </c>
      <c r="H59" s="5"/>
      <c r="I59" s="5"/>
    </row>
    <row r="60" spans="1:9" x14ac:dyDescent="0.25">
      <c r="A60" s="2"/>
      <c r="B60" s="2"/>
      <c r="C60" s="2"/>
      <c r="D60" s="2"/>
      <c r="E60" s="7"/>
      <c r="F60" s="16" t="str">
        <f>+IF(DIARIO!D60="Clientes",UPPER(VLOOKUP(E60,CONFIG!D$2:F193,2,FALSE)),IF(DIARIO!D60="Proveedores",UPPER(VLOOKUP(E60,CONFIG!D$2:F193,2,FALSE)),IF(DIARIO!D60="Mercaderías",UPPER(VLOOKUP(E60,CONFIG!$H$2:$J$109,3,FALSE)),"-")))</f>
        <v>-</v>
      </c>
      <c r="G60" t="str">
        <f>+IF(DIARIO!D60="Clientes","C"&amp;E60,IF(DIARIO!D60="Proveedores","P"&amp;E60," "))</f>
        <v xml:space="preserve"> </v>
      </c>
      <c r="H60" s="5"/>
      <c r="I60" s="5"/>
    </row>
    <row r="61" spans="1:9" x14ac:dyDescent="0.25">
      <c r="A61" s="2"/>
      <c r="B61" s="2"/>
      <c r="C61" s="2"/>
      <c r="D61" s="2"/>
      <c r="E61" s="7"/>
      <c r="F61" s="16" t="str">
        <f>+IF(DIARIO!D61="Clientes",UPPER(VLOOKUP(E61,CONFIG!D$2:F194,2,FALSE)),IF(DIARIO!D61="Proveedores",UPPER(VLOOKUP(E61,CONFIG!D$2:F194,2,FALSE)),IF(DIARIO!D61="Mercaderías",UPPER(VLOOKUP(E61,CONFIG!$H$2:$J$109,3,FALSE)),"-")))</f>
        <v>-</v>
      </c>
      <c r="G61" t="str">
        <f>+IF(DIARIO!D61="Clientes","C"&amp;E61,IF(DIARIO!D61="Proveedores","P"&amp;E61," "))</f>
        <v xml:space="preserve"> </v>
      </c>
      <c r="H61" s="5"/>
      <c r="I61" s="5"/>
    </row>
    <row r="62" spans="1:9" x14ac:dyDescent="0.25">
      <c r="A62" s="2"/>
      <c r="B62" s="2"/>
      <c r="C62" s="2"/>
      <c r="D62" s="2"/>
      <c r="E62" s="7"/>
      <c r="F62" s="16" t="str">
        <f>+IF(DIARIO!D62="Clientes",UPPER(VLOOKUP(E62,CONFIG!D$2:F195,2,FALSE)),IF(DIARIO!D62="Proveedores",UPPER(VLOOKUP(E62,CONFIG!D$2:F195,2,FALSE)),IF(DIARIO!D62="Mercaderías",UPPER(VLOOKUP(E62,CONFIG!$H$2:$J$109,3,FALSE)),"-")))</f>
        <v>-</v>
      </c>
      <c r="G62" t="str">
        <f>+IF(DIARIO!D62="Clientes","C"&amp;E62,IF(DIARIO!D62="Proveedores","P"&amp;E62," "))</f>
        <v xml:space="preserve"> </v>
      </c>
      <c r="H62" s="5"/>
      <c r="I62" s="5"/>
    </row>
    <row r="63" spans="1:9" x14ac:dyDescent="0.25">
      <c r="A63" s="2"/>
      <c r="B63" s="2"/>
      <c r="C63" s="2"/>
      <c r="D63" s="2"/>
      <c r="E63" s="7"/>
      <c r="F63" s="16" t="str">
        <f>+IF(DIARIO!D63="Clientes",UPPER(VLOOKUP(E63,CONFIG!D$2:F196,2,FALSE)),IF(DIARIO!D63="Proveedores",UPPER(VLOOKUP(E63,CONFIG!D$2:F196,2,FALSE)),IF(DIARIO!D63="Mercaderías",UPPER(VLOOKUP(E63,CONFIG!$H$2:$J$109,3,FALSE)),"-")))</f>
        <v>-</v>
      </c>
      <c r="G63" t="str">
        <f>+IF(DIARIO!D63="Clientes","C"&amp;E63,IF(DIARIO!D63="Proveedores","P"&amp;E63," "))</f>
        <v xml:space="preserve"> </v>
      </c>
      <c r="H63" s="5"/>
      <c r="I63" s="5"/>
    </row>
    <row r="64" spans="1:9" x14ac:dyDescent="0.25">
      <c r="A64" s="2"/>
      <c r="B64" s="2"/>
      <c r="C64" s="2"/>
      <c r="D64" s="2"/>
      <c r="E64" s="7"/>
      <c r="F64" s="16" t="str">
        <f>+IF(DIARIO!D64="Clientes",UPPER(VLOOKUP(E64,CONFIG!D$2:F197,2,FALSE)),IF(DIARIO!D64="Proveedores",UPPER(VLOOKUP(E64,CONFIG!D$2:F197,2,FALSE)),IF(DIARIO!D64="Mercaderías",UPPER(VLOOKUP(E64,CONFIG!$H$2:$J$109,3,FALSE)),"-")))</f>
        <v>-</v>
      </c>
      <c r="G64" t="str">
        <f>+IF(DIARIO!D64="Clientes","C"&amp;E64,IF(DIARIO!D64="Proveedores","P"&amp;E64," "))</f>
        <v xml:space="preserve"> </v>
      </c>
      <c r="H64" s="5"/>
      <c r="I64" s="5"/>
    </row>
    <row r="65" spans="1:9" x14ac:dyDescent="0.25">
      <c r="A65" s="2"/>
      <c r="B65" s="2"/>
      <c r="C65" s="2"/>
      <c r="D65" s="2"/>
      <c r="E65" s="7"/>
      <c r="F65" s="16" t="str">
        <f>+IF(DIARIO!D65="Clientes",UPPER(VLOOKUP(E65,CONFIG!D$2:F198,2,FALSE)),IF(DIARIO!D65="Proveedores",UPPER(VLOOKUP(E65,CONFIG!D$2:F198,2,FALSE)),IF(DIARIO!D65="Mercaderías",UPPER(VLOOKUP(E65,CONFIG!$H$2:$J$109,3,FALSE)),"-")))</f>
        <v>-</v>
      </c>
      <c r="G65" t="str">
        <f>+IF(DIARIO!D65="Clientes","C"&amp;E65,IF(DIARIO!D65="Proveedores","P"&amp;E65," "))</f>
        <v xml:space="preserve"> </v>
      </c>
      <c r="H65" s="5"/>
      <c r="I65" s="5"/>
    </row>
    <row r="66" spans="1:9" x14ac:dyDescent="0.25">
      <c r="A66" s="2"/>
      <c r="B66" s="2"/>
      <c r="C66" s="2"/>
      <c r="D66" s="2"/>
      <c r="E66" s="7"/>
      <c r="F66" s="16" t="str">
        <f>+IF(DIARIO!D66="Clientes",UPPER(VLOOKUP(E66,CONFIG!D$2:F199,2,FALSE)),IF(DIARIO!D66="Proveedores",UPPER(VLOOKUP(E66,CONFIG!D$2:F199,2,FALSE)),IF(DIARIO!D66="Mercaderías",UPPER(VLOOKUP(E66,CONFIG!$H$2:$J$109,3,FALSE)),"-")))</f>
        <v>-</v>
      </c>
      <c r="G66" t="str">
        <f>+IF(DIARIO!D66="Clientes","C"&amp;E66,IF(DIARIO!D66="Proveedores","P"&amp;E66," "))</f>
        <v xml:space="preserve"> </v>
      </c>
      <c r="H66" s="5"/>
      <c r="I66" s="5"/>
    </row>
    <row r="67" spans="1:9" x14ac:dyDescent="0.25">
      <c r="A67" s="2"/>
      <c r="B67" s="2"/>
      <c r="C67" s="2"/>
      <c r="D67" s="2"/>
      <c r="E67" s="7"/>
      <c r="F67" s="16" t="str">
        <f>+IF(DIARIO!D67="Clientes",UPPER(VLOOKUP(E67,CONFIG!D$2:F200,2,FALSE)),IF(DIARIO!D67="Proveedores",UPPER(VLOOKUP(E67,CONFIG!D$2:F200,2,FALSE)),IF(DIARIO!D67="Mercaderías",UPPER(VLOOKUP(E67,CONFIG!$H$2:$J$109,3,FALSE)),"-")))</f>
        <v>-</v>
      </c>
      <c r="G67" t="str">
        <f>+IF(DIARIO!D67="Clientes","C"&amp;E67,IF(DIARIO!D67="Proveedores","P"&amp;E67," "))</f>
        <v xml:space="preserve"> </v>
      </c>
      <c r="H67" s="5"/>
      <c r="I67" s="5"/>
    </row>
    <row r="68" spans="1:9" x14ac:dyDescent="0.25">
      <c r="A68" s="2"/>
      <c r="B68" s="2"/>
      <c r="C68" s="2"/>
      <c r="D68" s="2"/>
      <c r="E68" s="7"/>
      <c r="F68" s="16" t="str">
        <f>+IF(DIARIO!D68="Clientes",UPPER(VLOOKUP(E68,CONFIG!D$2:F201,2,FALSE)),IF(DIARIO!D68="Proveedores",UPPER(VLOOKUP(E68,CONFIG!D$2:F201,2,FALSE)),IF(DIARIO!D68="Mercaderías",UPPER(VLOOKUP(E68,CONFIG!$H$2:$J$109,3,FALSE)),"-")))</f>
        <v>-</v>
      </c>
      <c r="G68" t="str">
        <f>+IF(DIARIO!D68="Clientes","C"&amp;E68,IF(DIARIO!D68="Proveedores","P"&amp;E68," "))</f>
        <v xml:space="preserve"> </v>
      </c>
      <c r="H68" s="5"/>
      <c r="I68" s="5"/>
    </row>
    <row r="69" spans="1:9" x14ac:dyDescent="0.25">
      <c r="A69" s="2"/>
      <c r="B69" s="2"/>
      <c r="C69" s="2"/>
      <c r="D69" s="2"/>
      <c r="E69" s="7"/>
      <c r="F69" s="16" t="str">
        <f>+IF(DIARIO!D69="Clientes",UPPER(VLOOKUP(E69,CONFIG!D$2:F202,2,FALSE)),IF(DIARIO!D69="Proveedores",UPPER(VLOOKUP(E69,CONFIG!D$2:F202,2,FALSE)),IF(DIARIO!D69="Mercaderías",UPPER(VLOOKUP(E69,CONFIG!$H$2:$J$109,3,FALSE)),"-")))</f>
        <v>-</v>
      </c>
      <c r="G69" t="str">
        <f>+IF(DIARIO!D69="Clientes","C"&amp;E69,IF(DIARIO!D69="Proveedores","P"&amp;E69," "))</f>
        <v xml:space="preserve"> </v>
      </c>
      <c r="H69" s="5"/>
      <c r="I69" s="5"/>
    </row>
    <row r="70" spans="1:9" x14ac:dyDescent="0.25">
      <c r="A70" s="2"/>
      <c r="B70" s="2"/>
      <c r="C70" s="2"/>
      <c r="D70" s="2"/>
      <c r="E70" s="7"/>
      <c r="F70" s="16" t="str">
        <f>+IF(DIARIO!D70="Clientes",UPPER(VLOOKUP(E70,CONFIG!D$2:F203,2,FALSE)),IF(DIARIO!D70="Proveedores",UPPER(VLOOKUP(E70,CONFIG!D$2:F203,2,FALSE)),IF(DIARIO!D70="Mercaderías",UPPER(VLOOKUP(E70,CONFIG!$H$2:$J$109,3,FALSE)),"-")))</f>
        <v>-</v>
      </c>
      <c r="G70" t="str">
        <f>+IF(DIARIO!D70="Clientes","C"&amp;E70,IF(DIARIO!D70="Proveedores","P"&amp;E70," "))</f>
        <v xml:space="preserve"> </v>
      </c>
      <c r="H70" s="5"/>
      <c r="I70" s="5"/>
    </row>
    <row r="71" spans="1:9" x14ac:dyDescent="0.25">
      <c r="A71" s="2"/>
      <c r="B71" s="2"/>
      <c r="C71" s="2"/>
      <c r="D71" s="2"/>
      <c r="E71" s="7"/>
      <c r="F71" s="16" t="str">
        <f>+IF(DIARIO!D71="Clientes",UPPER(VLOOKUP(E71,CONFIG!D$2:F204,2,FALSE)),IF(DIARIO!D71="Proveedores",UPPER(VLOOKUP(E71,CONFIG!D$2:F204,2,FALSE)),IF(DIARIO!D71="Mercaderías",UPPER(VLOOKUP(E71,CONFIG!$H$2:$J$109,3,FALSE)),"-")))</f>
        <v>-</v>
      </c>
      <c r="G71" t="str">
        <f>+IF(DIARIO!D71="Clientes","C"&amp;E71,IF(DIARIO!D71="Proveedores","P"&amp;E71," "))</f>
        <v xml:space="preserve"> </v>
      </c>
      <c r="H71" s="5"/>
      <c r="I71" s="5"/>
    </row>
    <row r="72" spans="1:9" x14ac:dyDescent="0.25">
      <c r="A72" s="2"/>
      <c r="B72" s="2"/>
      <c r="C72" s="2"/>
      <c r="D72" s="2"/>
      <c r="E72" s="7"/>
      <c r="F72" s="16" t="str">
        <f>+IF(DIARIO!D72="Clientes",UPPER(VLOOKUP(E72,CONFIG!D$2:F205,2,FALSE)),IF(DIARIO!D72="Proveedores",UPPER(VLOOKUP(E72,CONFIG!D$2:F205,2,FALSE)),IF(DIARIO!D72="Mercaderías",UPPER(VLOOKUP(E72,CONFIG!$H$2:$J$109,3,FALSE)),"-")))</f>
        <v>-</v>
      </c>
      <c r="G72" t="str">
        <f>+IF(DIARIO!D72="Clientes","C"&amp;E72,IF(DIARIO!D72="Proveedores","P"&amp;E72," "))</f>
        <v xml:space="preserve"> </v>
      </c>
      <c r="H72" s="5"/>
      <c r="I72" s="5"/>
    </row>
    <row r="73" spans="1:9" x14ac:dyDescent="0.25">
      <c r="A73" s="2"/>
      <c r="B73" s="2"/>
      <c r="C73" s="2"/>
      <c r="D73" s="2"/>
      <c r="E73" s="7"/>
      <c r="F73" s="16" t="str">
        <f>+IF(DIARIO!D73="Clientes",UPPER(VLOOKUP(E73,CONFIG!D$2:F206,2,FALSE)),IF(DIARIO!D73="Proveedores",UPPER(VLOOKUP(E73,CONFIG!D$2:F206,2,FALSE)),IF(DIARIO!D73="Mercaderías",UPPER(VLOOKUP(E73,CONFIG!$H$2:$J$109,3,FALSE)),"-")))</f>
        <v>-</v>
      </c>
      <c r="G73" t="str">
        <f>+IF(DIARIO!D73="Clientes","C"&amp;E73,IF(DIARIO!D73="Proveedores","P"&amp;E73," "))</f>
        <v xml:space="preserve"> </v>
      </c>
      <c r="H73" s="5"/>
      <c r="I73" s="5"/>
    </row>
    <row r="74" spans="1:9" x14ac:dyDescent="0.25">
      <c r="A74" s="2"/>
      <c r="B74" s="2"/>
      <c r="C74" s="2"/>
      <c r="D74" s="2"/>
      <c r="E74" s="7"/>
      <c r="F74" s="16" t="str">
        <f>+IF(DIARIO!D74="Clientes",UPPER(VLOOKUP(E74,CONFIG!D$2:F207,2,FALSE)),IF(DIARIO!D74="Proveedores",UPPER(VLOOKUP(E74,CONFIG!D$2:F207,2,FALSE)),IF(DIARIO!D74="Mercaderías",UPPER(VLOOKUP(E74,CONFIG!$H$2:$J$109,3,FALSE)),"-")))</f>
        <v>-</v>
      </c>
      <c r="G74" t="str">
        <f>+IF(DIARIO!D74="Clientes","C"&amp;E74,IF(DIARIO!D74="Proveedores","P"&amp;E74," "))</f>
        <v xml:space="preserve"> </v>
      </c>
      <c r="H74" s="5"/>
      <c r="I74" s="5"/>
    </row>
    <row r="75" spans="1:9" x14ac:dyDescent="0.25">
      <c r="A75" s="2"/>
      <c r="B75" s="2"/>
      <c r="C75" s="2"/>
      <c r="D75" s="2"/>
      <c r="E75" s="7"/>
      <c r="F75" s="16" t="str">
        <f>+IF(DIARIO!D75="Clientes",UPPER(VLOOKUP(E75,CONFIG!D$2:F208,2,FALSE)),IF(DIARIO!D75="Proveedores",UPPER(VLOOKUP(E75,CONFIG!D$2:F208,2,FALSE)),IF(DIARIO!D75="Mercaderías",UPPER(VLOOKUP(E75,CONFIG!$H$2:$J$109,3,FALSE)),"-")))</f>
        <v>-</v>
      </c>
      <c r="G75" t="str">
        <f>+IF(DIARIO!D75="Clientes","C"&amp;E75,IF(DIARIO!D75="Proveedores","P"&amp;E75," "))</f>
        <v xml:space="preserve"> </v>
      </c>
      <c r="H75" s="5"/>
      <c r="I75" s="5"/>
    </row>
    <row r="76" spans="1:9" x14ac:dyDescent="0.25">
      <c r="A76" s="2"/>
      <c r="B76" s="2"/>
      <c r="C76" s="2"/>
      <c r="D76" s="2"/>
      <c r="E76" s="7"/>
      <c r="F76" s="16" t="str">
        <f>+IF(DIARIO!D76="Clientes",UPPER(VLOOKUP(E76,CONFIG!D$2:F209,2,FALSE)),IF(DIARIO!D76="Proveedores",UPPER(VLOOKUP(E76,CONFIG!D$2:F209,2,FALSE)),IF(DIARIO!D76="Mercaderías",UPPER(VLOOKUP(E76,CONFIG!$H$2:$J$109,3,FALSE)),"-")))</f>
        <v>-</v>
      </c>
      <c r="G76" t="str">
        <f>+IF(DIARIO!D76="Clientes","C"&amp;E76,IF(DIARIO!D76="Proveedores","P"&amp;E76," "))</f>
        <v xml:space="preserve"> </v>
      </c>
      <c r="H76" s="5"/>
      <c r="I76" s="5"/>
    </row>
    <row r="77" spans="1:9" x14ac:dyDescent="0.25">
      <c r="A77" s="2"/>
      <c r="B77" s="2"/>
      <c r="C77" s="2"/>
      <c r="D77" s="2"/>
      <c r="E77" s="7"/>
      <c r="F77" s="16" t="str">
        <f>+IF(DIARIO!D77="Clientes",UPPER(VLOOKUP(E77,CONFIG!D$2:F210,2,FALSE)),IF(DIARIO!D77="Proveedores",UPPER(VLOOKUP(E77,CONFIG!D$2:F210,2,FALSE)),IF(DIARIO!D77="Mercaderías",UPPER(VLOOKUP(E77,CONFIG!$H$2:$J$109,3,FALSE)),"-")))</f>
        <v>-</v>
      </c>
      <c r="G77" t="str">
        <f>+IF(DIARIO!D77="Clientes","C"&amp;E77,IF(DIARIO!D77="Proveedores","P"&amp;E77," "))</f>
        <v xml:space="preserve"> </v>
      </c>
      <c r="H77" s="5"/>
      <c r="I77" s="5"/>
    </row>
    <row r="78" spans="1:9" x14ac:dyDescent="0.25">
      <c r="A78" s="2"/>
      <c r="B78" s="2"/>
      <c r="C78" s="2"/>
      <c r="D78" s="2"/>
      <c r="E78" s="7"/>
      <c r="F78" s="16" t="str">
        <f>+IF(DIARIO!D78="Clientes",UPPER(VLOOKUP(E78,CONFIG!D$2:F211,2,FALSE)),IF(DIARIO!D78="Proveedores",UPPER(VLOOKUP(E78,CONFIG!D$2:F211,2,FALSE)),IF(DIARIO!D78="Mercaderías",UPPER(VLOOKUP(E78,CONFIG!$H$2:$J$109,3,FALSE)),"-")))</f>
        <v>-</v>
      </c>
      <c r="G78" t="str">
        <f>+IF(DIARIO!D78="Clientes","C"&amp;E78,IF(DIARIO!D78="Proveedores","P"&amp;E78," "))</f>
        <v xml:space="preserve"> </v>
      </c>
      <c r="H78" s="5"/>
      <c r="I78" s="5"/>
    </row>
    <row r="79" spans="1:9" x14ac:dyDescent="0.25">
      <c r="A79" s="2"/>
      <c r="B79" s="2"/>
      <c r="C79" s="2"/>
      <c r="D79" s="2"/>
      <c r="E79" s="7"/>
      <c r="F79" s="16" t="str">
        <f>+IF(DIARIO!D79="Clientes",UPPER(VLOOKUP(E79,CONFIG!D$2:F212,2,FALSE)),IF(DIARIO!D79="Proveedores",UPPER(VLOOKUP(E79,CONFIG!D$2:F212,2,FALSE)),IF(DIARIO!D79="Mercaderías",UPPER(VLOOKUP(E79,CONFIG!$H$2:$J$109,3,FALSE)),"-")))</f>
        <v>-</v>
      </c>
      <c r="G79" t="str">
        <f>+IF(DIARIO!D79="Clientes","C"&amp;E79,IF(DIARIO!D79="Proveedores","P"&amp;E79," "))</f>
        <v xml:space="preserve"> </v>
      </c>
      <c r="H79" s="5"/>
      <c r="I79" s="5"/>
    </row>
    <row r="80" spans="1:9" x14ac:dyDescent="0.25">
      <c r="A80" s="2"/>
      <c r="B80" s="2"/>
      <c r="C80" s="2"/>
      <c r="D80" s="2"/>
      <c r="E80" s="7"/>
      <c r="F80" s="16" t="str">
        <f>+IF(DIARIO!D80="Clientes",UPPER(VLOOKUP(E80,CONFIG!D$2:F213,2,FALSE)),IF(DIARIO!D80="Proveedores",UPPER(VLOOKUP(E80,CONFIG!D$2:F213,2,FALSE)),IF(DIARIO!D80="Mercaderías",UPPER(VLOOKUP(E80,CONFIG!$H$2:$J$109,3,FALSE)),"-")))</f>
        <v>-</v>
      </c>
      <c r="G80" t="str">
        <f>+IF(DIARIO!D80="Clientes","C"&amp;E80,IF(DIARIO!D80="Proveedores","P"&amp;E80," "))</f>
        <v xml:space="preserve"> </v>
      </c>
      <c r="H80" s="5"/>
      <c r="I80" s="5"/>
    </row>
    <row r="81" spans="1:9" x14ac:dyDescent="0.25">
      <c r="A81" s="2"/>
      <c r="B81" s="2"/>
      <c r="C81" s="2"/>
      <c r="D81" s="2"/>
      <c r="E81" s="7"/>
      <c r="F81" s="16" t="str">
        <f>+IF(DIARIO!D81="Clientes",UPPER(VLOOKUP(E81,CONFIG!D$2:F214,2,FALSE)),IF(DIARIO!D81="Proveedores",UPPER(VLOOKUP(E81,CONFIG!D$2:F214,2,FALSE)),IF(DIARIO!D81="Mercaderías",UPPER(VLOOKUP(E81,CONFIG!$H$2:$J$109,3,FALSE)),"-")))</f>
        <v>-</v>
      </c>
      <c r="G81" t="str">
        <f>+IF(DIARIO!D81="Clientes","C"&amp;E81,IF(DIARIO!D81="Proveedores","P"&amp;E81," "))</f>
        <v xml:space="preserve"> </v>
      </c>
      <c r="H81" s="5"/>
      <c r="I81" s="5"/>
    </row>
    <row r="82" spans="1:9" x14ac:dyDescent="0.25">
      <c r="A82" s="2"/>
      <c r="B82" s="2"/>
      <c r="C82" s="2"/>
      <c r="D82" s="2"/>
      <c r="E82" s="7"/>
      <c r="F82" s="16" t="str">
        <f>+IF(DIARIO!D82="Clientes",UPPER(VLOOKUP(E82,CONFIG!D$2:F215,2,FALSE)),IF(DIARIO!D82="Proveedores",UPPER(VLOOKUP(E82,CONFIG!D$2:F215,2,FALSE)),IF(DIARIO!D82="Mercaderías",UPPER(VLOOKUP(E82,CONFIG!$H$2:$J$109,3,FALSE)),"-")))</f>
        <v>-</v>
      </c>
      <c r="G82" t="str">
        <f>+IF(DIARIO!D82="Clientes","C"&amp;E82,IF(DIARIO!D82="Proveedores","P"&amp;E82," "))</f>
        <v xml:space="preserve"> </v>
      </c>
      <c r="H82" s="5"/>
      <c r="I82" s="5"/>
    </row>
    <row r="83" spans="1:9" x14ac:dyDescent="0.25">
      <c r="A83" s="2"/>
      <c r="B83" s="2"/>
      <c r="C83" s="2"/>
      <c r="D83" s="2"/>
      <c r="E83" s="7"/>
      <c r="F83" s="16" t="str">
        <f>+IF(DIARIO!D83="Clientes",UPPER(VLOOKUP(E83,CONFIG!D$2:F216,2,FALSE)),IF(DIARIO!D83="Proveedores",UPPER(VLOOKUP(E83,CONFIG!D$2:F216,2,FALSE)),IF(DIARIO!D83="Mercaderías",UPPER(VLOOKUP(E83,CONFIG!$H$2:$J$109,3,FALSE)),"-")))</f>
        <v>-</v>
      </c>
      <c r="G83" t="str">
        <f>+IF(DIARIO!D83="Clientes","C"&amp;E83,IF(DIARIO!D83="Proveedores","P"&amp;E83," "))</f>
        <v xml:space="preserve"> </v>
      </c>
      <c r="H83" s="5"/>
      <c r="I83" s="5"/>
    </row>
    <row r="84" spans="1:9" x14ac:dyDescent="0.25">
      <c r="A84" s="2"/>
      <c r="B84" s="2"/>
      <c r="C84" s="2"/>
      <c r="D84" s="2"/>
      <c r="E84" s="7"/>
      <c r="F84" s="16" t="str">
        <f>+IF(DIARIO!D84="Clientes",UPPER(VLOOKUP(E84,CONFIG!D$2:F217,2,FALSE)),IF(DIARIO!D84="Proveedores",UPPER(VLOOKUP(E84,CONFIG!D$2:F217,2,FALSE)),IF(DIARIO!D84="Mercaderías",UPPER(VLOOKUP(E84,CONFIG!$H$2:$J$109,3,FALSE)),"-")))</f>
        <v>-</v>
      </c>
      <c r="G84" t="str">
        <f>+IF(DIARIO!D84="Clientes","C"&amp;E84,IF(DIARIO!D84="Proveedores","P"&amp;E84," "))</f>
        <v xml:space="preserve"> </v>
      </c>
      <c r="H84" s="5"/>
      <c r="I84" s="5"/>
    </row>
    <row r="85" spans="1:9" x14ac:dyDescent="0.25">
      <c r="A85" s="2"/>
      <c r="B85" s="2"/>
      <c r="C85" s="2"/>
      <c r="D85" s="2"/>
      <c r="E85" s="7"/>
      <c r="F85" s="16" t="str">
        <f>+IF(DIARIO!D85="Clientes",UPPER(VLOOKUP(E85,CONFIG!D$2:F218,2,FALSE)),IF(DIARIO!D85="Proveedores",UPPER(VLOOKUP(E85,CONFIG!D$2:F218,2,FALSE)),IF(DIARIO!D85="Mercaderías",UPPER(VLOOKUP(E85,CONFIG!$H$2:$J$109,3,FALSE)),"-")))</f>
        <v>-</v>
      </c>
      <c r="G85" t="str">
        <f>+IF(DIARIO!D85="Clientes","C"&amp;E85,IF(DIARIO!D85="Proveedores","P"&amp;E85," "))</f>
        <v xml:space="preserve"> </v>
      </c>
      <c r="H85" s="5"/>
      <c r="I85" s="5"/>
    </row>
    <row r="86" spans="1:9" x14ac:dyDescent="0.25">
      <c r="A86" s="2"/>
      <c r="B86" s="2"/>
      <c r="C86" s="2"/>
      <c r="D86" s="2"/>
      <c r="E86" s="7"/>
      <c r="F86" s="16" t="str">
        <f>+IF(DIARIO!D86="Clientes",UPPER(VLOOKUP(E86,CONFIG!D$2:F219,2,FALSE)),IF(DIARIO!D86="Proveedores",UPPER(VLOOKUP(E86,CONFIG!D$2:F219,2,FALSE)),IF(DIARIO!D86="Mercaderías",UPPER(VLOOKUP(E86,CONFIG!$H$2:$J$109,3,FALSE)),"-")))</f>
        <v>-</v>
      </c>
      <c r="G86" t="str">
        <f>+IF(DIARIO!D86="Clientes","C"&amp;E86,IF(DIARIO!D86="Proveedores","P"&amp;E86," "))</f>
        <v xml:space="preserve"> </v>
      </c>
      <c r="H86" s="5"/>
      <c r="I86" s="5"/>
    </row>
    <row r="87" spans="1:9" x14ac:dyDescent="0.25">
      <c r="A87" s="2"/>
      <c r="B87" s="2"/>
      <c r="C87" s="2"/>
      <c r="D87" s="2"/>
      <c r="E87" s="7"/>
      <c r="F87" s="16" t="str">
        <f>+IF(DIARIO!D87="Clientes",UPPER(VLOOKUP(E87,CONFIG!D$2:F220,2,FALSE)),IF(DIARIO!D87="Proveedores",UPPER(VLOOKUP(E87,CONFIG!D$2:F220,2,FALSE)),IF(DIARIO!D87="Mercaderías",UPPER(VLOOKUP(E87,CONFIG!$H$2:$J$109,3,FALSE)),"-")))</f>
        <v>-</v>
      </c>
      <c r="G87" t="str">
        <f>+IF(DIARIO!D87="Clientes","C"&amp;E87,IF(DIARIO!D87="Proveedores","P"&amp;E87," "))</f>
        <v xml:space="preserve"> </v>
      </c>
      <c r="H87" s="5"/>
      <c r="I87" s="5"/>
    </row>
    <row r="88" spans="1:9" x14ac:dyDescent="0.25">
      <c r="A88" s="2"/>
      <c r="B88" s="2"/>
      <c r="C88" s="2"/>
      <c r="D88" s="2"/>
      <c r="E88" s="7"/>
      <c r="F88" s="16" t="str">
        <f>+IF(DIARIO!D88="Clientes",UPPER(VLOOKUP(E88,CONFIG!D$2:F221,2,FALSE)),IF(DIARIO!D88="Proveedores",UPPER(VLOOKUP(E88,CONFIG!D$2:F221,2,FALSE)),IF(DIARIO!D88="Mercaderías",UPPER(VLOOKUP(E88,CONFIG!$H$2:$J$109,3,FALSE)),"-")))</f>
        <v>-</v>
      </c>
      <c r="G88" t="str">
        <f>+IF(DIARIO!D88="Clientes","C"&amp;E88,IF(DIARIO!D88="Proveedores","P"&amp;E88," "))</f>
        <v xml:space="preserve"> </v>
      </c>
      <c r="H88" s="5"/>
      <c r="I88" s="5"/>
    </row>
    <row r="89" spans="1:9" x14ac:dyDescent="0.25">
      <c r="A89" s="2"/>
      <c r="B89" s="2"/>
      <c r="C89" s="2"/>
      <c r="D89" s="2"/>
      <c r="E89" s="7"/>
      <c r="F89" s="16" t="str">
        <f>+IF(DIARIO!D89="Clientes",UPPER(VLOOKUP(E89,CONFIG!D$2:F222,2,FALSE)),IF(DIARIO!D89="Proveedores",UPPER(VLOOKUP(E89,CONFIG!D$2:F222,2,FALSE)),IF(DIARIO!D89="Mercaderías",UPPER(VLOOKUP(E89,CONFIG!$H$2:$J$109,3,FALSE)),"-")))</f>
        <v>-</v>
      </c>
      <c r="G89" t="str">
        <f>+IF(DIARIO!D89="Clientes","C"&amp;E89,IF(DIARIO!D89="Proveedores","P"&amp;E89," "))</f>
        <v xml:space="preserve"> </v>
      </c>
      <c r="H89" s="5"/>
      <c r="I89" s="5"/>
    </row>
    <row r="90" spans="1:9" x14ac:dyDescent="0.25">
      <c r="A90" s="2"/>
      <c r="B90" s="2"/>
      <c r="C90" s="2"/>
      <c r="D90" s="2"/>
      <c r="E90" s="7"/>
      <c r="F90" s="16" t="str">
        <f>+IF(DIARIO!D90="Clientes",UPPER(VLOOKUP(E90,CONFIG!D$2:F223,2,FALSE)),IF(DIARIO!D90="Proveedores",UPPER(VLOOKUP(E90,CONFIG!D$2:F223,2,FALSE)),IF(DIARIO!D90="Mercaderías",UPPER(VLOOKUP(E90,CONFIG!$H$2:$J$109,3,FALSE)),"-")))</f>
        <v>-</v>
      </c>
      <c r="G90" t="str">
        <f>+IF(DIARIO!D90="Clientes","C"&amp;E90,IF(DIARIO!D90="Proveedores","P"&amp;E90," "))</f>
        <v xml:space="preserve"> </v>
      </c>
      <c r="H90" s="5"/>
      <c r="I90" s="5"/>
    </row>
    <row r="91" spans="1:9" x14ac:dyDescent="0.25">
      <c r="A91" s="2"/>
      <c r="B91" s="2"/>
      <c r="C91" s="2"/>
      <c r="D91" s="2"/>
      <c r="E91" s="7"/>
      <c r="F91" s="16" t="str">
        <f>+IF(DIARIO!D91="Clientes",UPPER(VLOOKUP(E91,CONFIG!D$2:F224,2,FALSE)),IF(DIARIO!D91="Proveedores",UPPER(VLOOKUP(E91,CONFIG!D$2:F224,2,FALSE)),IF(DIARIO!D91="Mercaderías",UPPER(VLOOKUP(E91,CONFIG!$H$2:$J$109,3,FALSE)),"-")))</f>
        <v>-</v>
      </c>
      <c r="G91" t="str">
        <f>+IF(DIARIO!D91="Clientes","C"&amp;E91,IF(DIARIO!D91="Proveedores","P"&amp;E91," "))</f>
        <v xml:space="preserve"> </v>
      </c>
      <c r="H91" s="5"/>
      <c r="I91" s="5"/>
    </row>
    <row r="92" spans="1:9" x14ac:dyDescent="0.25">
      <c r="A92" s="2"/>
      <c r="B92" s="2"/>
      <c r="C92" s="2"/>
      <c r="D92" s="2"/>
      <c r="E92" s="7"/>
      <c r="F92" s="16" t="str">
        <f>+IF(DIARIO!D92="Clientes",UPPER(VLOOKUP(E92,CONFIG!D$2:F225,2,FALSE)),IF(DIARIO!D92="Proveedores",UPPER(VLOOKUP(E92,CONFIG!D$2:F225,2,FALSE)),IF(DIARIO!D92="Mercaderías",UPPER(VLOOKUP(E92,CONFIG!$H$2:$J$109,3,FALSE)),"-")))</f>
        <v>-</v>
      </c>
      <c r="G92" t="str">
        <f>+IF(DIARIO!D92="Clientes","C"&amp;E92,IF(DIARIO!D92="Proveedores","P"&amp;E92," "))</f>
        <v xml:space="preserve"> </v>
      </c>
      <c r="H92" s="5"/>
      <c r="I92" s="5"/>
    </row>
    <row r="93" spans="1:9" x14ac:dyDescent="0.25">
      <c r="A93" s="2"/>
      <c r="B93" s="2"/>
      <c r="C93" s="2"/>
      <c r="D93" s="2"/>
      <c r="E93" s="7"/>
      <c r="F93" s="16" t="str">
        <f>+IF(DIARIO!D93="Clientes",UPPER(VLOOKUP(E93,CONFIG!D$2:F226,2,FALSE)),IF(DIARIO!D93="Proveedores",UPPER(VLOOKUP(E93,CONFIG!D$2:F226,2,FALSE)),IF(DIARIO!D93="Mercaderías",UPPER(VLOOKUP(E93,CONFIG!$H$2:$J$109,3,FALSE)),"-")))</f>
        <v>-</v>
      </c>
      <c r="G93" t="str">
        <f>+IF(DIARIO!D93="Clientes","C"&amp;E93,IF(DIARIO!D93="Proveedores","P"&amp;E93," "))</f>
        <v xml:space="preserve"> </v>
      </c>
      <c r="H93" s="5"/>
      <c r="I93" s="5"/>
    </row>
    <row r="94" spans="1:9" x14ac:dyDescent="0.25">
      <c r="A94" s="2"/>
      <c r="B94" s="2"/>
      <c r="C94" s="2"/>
      <c r="D94" s="2"/>
      <c r="E94" s="7"/>
      <c r="F94" s="16" t="str">
        <f>+IF(DIARIO!D94="Clientes",UPPER(VLOOKUP(E94,CONFIG!D$2:F227,2,FALSE)),IF(DIARIO!D94="Proveedores",UPPER(VLOOKUP(E94,CONFIG!D$2:F227,2,FALSE)),IF(DIARIO!D94="Mercaderías",UPPER(VLOOKUP(E94,CONFIG!$H$2:$J$109,3,FALSE)),"-")))</f>
        <v>-</v>
      </c>
      <c r="G94" t="str">
        <f>+IF(DIARIO!D94="Clientes","C"&amp;E94,IF(DIARIO!D94="Proveedores","P"&amp;E94," "))</f>
        <v xml:space="preserve"> </v>
      </c>
      <c r="H94" s="5"/>
      <c r="I94" s="5"/>
    </row>
    <row r="95" spans="1:9" x14ac:dyDescent="0.25">
      <c r="A95" s="2"/>
      <c r="B95" s="2"/>
      <c r="C95" s="2"/>
      <c r="D95" s="2"/>
      <c r="E95" s="7"/>
      <c r="F95" s="16" t="str">
        <f>+IF(DIARIO!D95="Clientes",UPPER(VLOOKUP(E95,CONFIG!D$2:F228,2,FALSE)),IF(DIARIO!D95="Proveedores",UPPER(VLOOKUP(E95,CONFIG!D$2:F228,2,FALSE)),IF(DIARIO!D95="Mercaderías",UPPER(VLOOKUP(E95,CONFIG!$H$2:$J$109,3,FALSE)),"-")))</f>
        <v>-</v>
      </c>
      <c r="G95" t="str">
        <f>+IF(DIARIO!D95="Clientes","C"&amp;E95,IF(DIARIO!D95="Proveedores","P"&amp;E95," "))</f>
        <v xml:space="preserve"> </v>
      </c>
      <c r="H95" s="5"/>
      <c r="I95" s="5"/>
    </row>
    <row r="96" spans="1:9" x14ac:dyDescent="0.25">
      <c r="A96" s="2"/>
      <c r="B96" s="2"/>
      <c r="C96" s="2"/>
      <c r="D96" s="2"/>
      <c r="E96" s="7"/>
      <c r="F96" s="16" t="str">
        <f>+IF(DIARIO!D96="Clientes",UPPER(VLOOKUP(E96,CONFIG!D$2:F229,2,FALSE)),IF(DIARIO!D96="Proveedores",UPPER(VLOOKUP(E96,CONFIG!D$2:F229,2,FALSE)),IF(DIARIO!D96="Mercaderías",UPPER(VLOOKUP(E96,CONFIG!$H$2:$J$109,3,FALSE)),"-")))</f>
        <v>-</v>
      </c>
      <c r="G96" t="str">
        <f>+IF(DIARIO!D96="Clientes","C"&amp;E96,IF(DIARIO!D96="Proveedores","P"&amp;E96," "))</f>
        <v xml:space="preserve"> </v>
      </c>
      <c r="H96" s="5"/>
      <c r="I96" s="5"/>
    </row>
    <row r="97" spans="1:9" x14ac:dyDescent="0.25">
      <c r="A97" s="2"/>
      <c r="B97" s="2"/>
      <c r="C97" s="2"/>
      <c r="D97" s="2"/>
      <c r="E97" s="7"/>
      <c r="F97" s="16" t="str">
        <f>+IF(DIARIO!D97="Clientes",UPPER(VLOOKUP(E97,CONFIG!D$2:F230,2,FALSE)),IF(DIARIO!D97="Proveedores",UPPER(VLOOKUP(E97,CONFIG!D$2:F230,2,FALSE)),IF(DIARIO!D97="Mercaderías",UPPER(VLOOKUP(E97,CONFIG!$H$2:$J$109,3,FALSE)),"-")))</f>
        <v>-</v>
      </c>
      <c r="G97" t="str">
        <f>+IF(DIARIO!D97="Clientes","C"&amp;E97,IF(DIARIO!D97="Proveedores","P"&amp;E97," "))</f>
        <v xml:space="preserve"> </v>
      </c>
      <c r="H97" s="5"/>
      <c r="I97" s="5"/>
    </row>
    <row r="98" spans="1:9" x14ac:dyDescent="0.25">
      <c r="A98" s="2"/>
      <c r="B98" s="2"/>
      <c r="C98" s="2"/>
      <c r="D98" s="2"/>
      <c r="E98" s="7"/>
      <c r="F98" s="16" t="str">
        <f>+IF(DIARIO!D98="Clientes",UPPER(VLOOKUP(E98,CONFIG!D$2:F231,2,FALSE)),IF(DIARIO!D98="Proveedores",UPPER(VLOOKUP(E98,CONFIG!D$2:F231,2,FALSE)),IF(DIARIO!D98="Mercaderías",UPPER(VLOOKUP(E98,CONFIG!$H$2:$J$109,3,FALSE)),"-")))</f>
        <v>-</v>
      </c>
      <c r="G98" t="str">
        <f>+IF(DIARIO!D98="Clientes","C"&amp;E98,IF(DIARIO!D98="Proveedores","P"&amp;E98," "))</f>
        <v xml:space="preserve"> </v>
      </c>
      <c r="H98" s="5"/>
      <c r="I98" s="5"/>
    </row>
    <row r="99" spans="1:9" x14ac:dyDescent="0.25">
      <c r="A99" s="2"/>
      <c r="B99" s="2"/>
      <c r="C99" s="2"/>
      <c r="D99" s="2"/>
      <c r="E99" s="7"/>
      <c r="F99" s="16" t="str">
        <f>+IF(DIARIO!D99="Clientes",UPPER(VLOOKUP(E99,CONFIG!D$2:F232,2,FALSE)),IF(DIARIO!D99="Proveedores",UPPER(VLOOKUP(E99,CONFIG!D$2:F232,2,FALSE)),IF(DIARIO!D99="Mercaderías",UPPER(VLOOKUP(E99,CONFIG!$H$2:$J$109,3,FALSE)),"-")))</f>
        <v>-</v>
      </c>
      <c r="G99" t="str">
        <f>+IF(DIARIO!D99="Clientes","C"&amp;E99,IF(DIARIO!D99="Proveedores","P"&amp;E99," "))</f>
        <v xml:space="preserve"> </v>
      </c>
      <c r="H99" s="5"/>
      <c r="I99" s="5"/>
    </row>
    <row r="100" spans="1:9" x14ac:dyDescent="0.25">
      <c r="A100" s="2"/>
      <c r="B100" s="2"/>
      <c r="C100" s="2"/>
      <c r="D100" s="2"/>
      <c r="E100" s="7"/>
      <c r="F100" s="16" t="str">
        <f>+IF(DIARIO!D100="Clientes",UPPER(VLOOKUP(E100,CONFIG!D$2:F233,2,FALSE)),IF(DIARIO!D100="Proveedores",UPPER(VLOOKUP(E100,CONFIG!D$2:F233,2,FALSE)),IF(DIARIO!D100="Mercaderías",UPPER(VLOOKUP(E100,CONFIG!$H$2:$J$109,3,FALSE)),"-")))</f>
        <v>-</v>
      </c>
      <c r="G100" t="str">
        <f>+IF(DIARIO!D100="Clientes","C"&amp;E100,IF(DIARIO!D100="Proveedores","P"&amp;E100," "))</f>
        <v xml:space="preserve"> </v>
      </c>
      <c r="H100" s="5"/>
      <c r="I100" s="5"/>
    </row>
    <row r="101" spans="1:9" x14ac:dyDescent="0.25">
      <c r="A101" s="2"/>
      <c r="B101" s="2"/>
      <c r="C101" s="2"/>
      <c r="D101" s="2"/>
      <c r="E101" s="7"/>
      <c r="F101" s="16" t="str">
        <f>+IF(DIARIO!D101="Clientes",UPPER(VLOOKUP(E101,CONFIG!D$2:F234,2,FALSE)),IF(DIARIO!D101="Proveedores",UPPER(VLOOKUP(E101,CONFIG!D$2:F234,2,FALSE)),IF(DIARIO!D101="Mercaderías",UPPER(VLOOKUP(E101,CONFIG!$H$2:$J$109,3,FALSE)),"-")))</f>
        <v>-</v>
      </c>
      <c r="G101" t="str">
        <f>+IF(DIARIO!D101="Clientes","C"&amp;E101,IF(DIARIO!D101="Proveedores","P"&amp;E101," "))</f>
        <v xml:space="preserve"> </v>
      </c>
      <c r="H101" s="5"/>
      <c r="I101" s="5"/>
    </row>
    <row r="102" spans="1:9" x14ac:dyDescent="0.25">
      <c r="A102" s="2"/>
      <c r="B102" s="2"/>
      <c r="C102" s="2"/>
      <c r="D102" s="2"/>
      <c r="E102" s="7"/>
      <c r="F102" s="16" t="str">
        <f>+IF(DIARIO!D102="Clientes",UPPER(VLOOKUP(E102,CONFIG!D$2:F235,2,FALSE)),IF(DIARIO!D102="Proveedores",UPPER(VLOOKUP(E102,CONFIG!D$2:F235,2,FALSE)),IF(DIARIO!D102="Mercaderías",UPPER(VLOOKUP(E102,CONFIG!$H$2:$J$109,3,FALSE)),"-")))</f>
        <v>-</v>
      </c>
      <c r="G102" t="str">
        <f>+IF(DIARIO!D102="Clientes","C"&amp;E102,IF(DIARIO!D102="Proveedores","P"&amp;E102," "))</f>
        <v xml:space="preserve"> </v>
      </c>
      <c r="H102" s="5"/>
      <c r="I102" s="5"/>
    </row>
    <row r="103" spans="1:9" x14ac:dyDescent="0.25">
      <c r="A103" s="2"/>
      <c r="B103" s="2"/>
      <c r="C103" s="2"/>
      <c r="D103" s="2"/>
      <c r="E103" s="7"/>
      <c r="F103" s="16" t="str">
        <f>+IF(DIARIO!D103="Clientes",UPPER(VLOOKUP(E103,CONFIG!D$2:F236,2,FALSE)),IF(DIARIO!D103="Proveedores",UPPER(VLOOKUP(E103,CONFIG!D$2:F236,2,FALSE)),IF(DIARIO!D103="Mercaderías",UPPER(VLOOKUP(E103,CONFIG!$H$2:$J$109,3,FALSE)),"-")))</f>
        <v>-</v>
      </c>
      <c r="G103" t="str">
        <f>+IF(DIARIO!D103="Clientes","C"&amp;E103,IF(DIARIO!D103="Proveedores","P"&amp;E103," "))</f>
        <v xml:space="preserve"> </v>
      </c>
      <c r="H103" s="5"/>
      <c r="I103" s="5"/>
    </row>
    <row r="104" spans="1:9" x14ac:dyDescent="0.25">
      <c r="A104" s="2"/>
      <c r="B104" s="2"/>
      <c r="C104" s="2"/>
      <c r="D104" s="2"/>
      <c r="E104" s="7"/>
      <c r="F104" s="16" t="str">
        <f>+IF(DIARIO!D104="Clientes",UPPER(VLOOKUP(E104,CONFIG!D$2:F237,2,FALSE)),IF(DIARIO!D104="Proveedores",UPPER(VLOOKUP(E104,CONFIG!D$2:F237,2,FALSE)),IF(DIARIO!D104="Mercaderías",UPPER(VLOOKUP(E104,CONFIG!$H$2:$J$109,3,FALSE)),"-")))</f>
        <v>-</v>
      </c>
      <c r="G104" t="str">
        <f>+IF(DIARIO!D104="Clientes","C"&amp;E104,IF(DIARIO!D104="Proveedores","P"&amp;E104," "))</f>
        <v xml:space="preserve"> </v>
      </c>
      <c r="H104" s="5"/>
      <c r="I104" s="5"/>
    </row>
    <row r="105" spans="1:9" x14ac:dyDescent="0.25">
      <c r="A105" s="2"/>
      <c r="B105" s="2"/>
      <c r="C105" s="2"/>
      <c r="D105" s="2"/>
      <c r="E105" s="7"/>
      <c r="F105" s="16" t="str">
        <f>+IF(DIARIO!D105="Clientes",UPPER(VLOOKUP(E105,CONFIG!D$2:F238,2,FALSE)),IF(DIARIO!D105="Proveedores",UPPER(VLOOKUP(E105,CONFIG!D$2:F238,2,FALSE)),IF(DIARIO!D105="Mercaderías",UPPER(VLOOKUP(E105,CONFIG!$H$2:$J$109,3,FALSE)),"-")))</f>
        <v>-</v>
      </c>
      <c r="G105" t="str">
        <f>+IF(DIARIO!D105="Clientes","C"&amp;E105,IF(DIARIO!D105="Proveedores","P"&amp;E105," "))</f>
        <v xml:space="preserve"> </v>
      </c>
      <c r="H105" s="5"/>
      <c r="I105" s="5"/>
    </row>
    <row r="106" spans="1:9" x14ac:dyDescent="0.25">
      <c r="A106" s="2"/>
      <c r="B106" s="2"/>
      <c r="C106" s="2"/>
      <c r="D106" s="2"/>
      <c r="E106" s="7"/>
      <c r="F106" s="16" t="str">
        <f>+IF(DIARIO!D106="Clientes",UPPER(VLOOKUP(E106,CONFIG!D$2:F239,2,FALSE)),IF(DIARIO!D106="Proveedores",UPPER(VLOOKUP(E106,CONFIG!D$2:F239,2,FALSE)),IF(DIARIO!D106="Mercaderías",UPPER(VLOOKUP(E106,CONFIG!$H$2:$J$109,3,FALSE)),"-")))</f>
        <v>-</v>
      </c>
      <c r="G106" t="str">
        <f>+IF(DIARIO!D106="Clientes","C"&amp;E106,IF(DIARIO!D106="Proveedores","P"&amp;E106," "))</f>
        <v xml:space="preserve"> </v>
      </c>
      <c r="H106" s="5"/>
      <c r="I106" s="5"/>
    </row>
    <row r="107" spans="1:9" x14ac:dyDescent="0.25">
      <c r="A107" s="2"/>
      <c r="B107" s="2"/>
      <c r="C107" s="2"/>
      <c r="D107" s="2"/>
      <c r="E107" s="7"/>
      <c r="F107" s="16" t="str">
        <f>+IF(DIARIO!D107="Clientes",UPPER(VLOOKUP(E107,CONFIG!D$2:F240,2,FALSE)),IF(DIARIO!D107="Proveedores",UPPER(VLOOKUP(E107,CONFIG!D$2:F240,2,FALSE)),IF(DIARIO!D107="Mercaderías",UPPER(VLOOKUP(E107,CONFIG!$H$2:$J$109,3,FALSE)),"-")))</f>
        <v>-</v>
      </c>
      <c r="G107" t="str">
        <f>+IF(DIARIO!D107="Clientes","C"&amp;E107,IF(DIARIO!D107="Proveedores","P"&amp;E107," "))</f>
        <v xml:space="preserve"> </v>
      </c>
      <c r="H107" s="5"/>
      <c r="I107" s="5"/>
    </row>
    <row r="108" spans="1:9" x14ac:dyDescent="0.25">
      <c r="A108" s="2"/>
      <c r="B108" s="2"/>
      <c r="C108" s="2"/>
      <c r="D108" s="2"/>
      <c r="E108" s="7"/>
      <c r="F108" s="16" t="str">
        <f>+IF(DIARIO!D108="Clientes",UPPER(VLOOKUP(E108,CONFIG!D$2:F241,2,FALSE)),IF(DIARIO!D108="Proveedores",UPPER(VLOOKUP(E108,CONFIG!D$2:F241,2,FALSE)),IF(DIARIO!D108="Mercaderías",UPPER(VLOOKUP(E108,CONFIG!$H$2:$J$109,3,FALSE)),"-")))</f>
        <v>-</v>
      </c>
      <c r="G108" t="str">
        <f>+IF(DIARIO!D108="Clientes","C"&amp;E108,IF(DIARIO!D108="Proveedores","P"&amp;E108," "))</f>
        <v xml:space="preserve"> </v>
      </c>
      <c r="H108" s="5"/>
      <c r="I108" s="5"/>
    </row>
    <row r="109" spans="1:9" x14ac:dyDescent="0.25">
      <c r="A109" s="2"/>
      <c r="B109" s="2"/>
      <c r="C109" s="2"/>
      <c r="D109" s="2"/>
      <c r="E109" s="7"/>
      <c r="F109" s="16" t="str">
        <f>+IF(DIARIO!D109="Clientes",UPPER(VLOOKUP(E109,CONFIG!D$2:F242,2,FALSE)),IF(DIARIO!D109="Proveedores",UPPER(VLOOKUP(E109,CONFIG!D$2:F242,2,FALSE)),IF(DIARIO!D109="Mercaderías",UPPER(VLOOKUP(E109,CONFIG!$H$2:$J$109,3,FALSE)),"-")))</f>
        <v>-</v>
      </c>
      <c r="G109" t="str">
        <f>+IF(DIARIO!D109="Clientes","C"&amp;E109,IF(DIARIO!D109="Proveedores","P"&amp;E109," "))</f>
        <v xml:space="preserve"> </v>
      </c>
      <c r="H109" s="5"/>
      <c r="I109" s="5"/>
    </row>
    <row r="110" spans="1:9" x14ac:dyDescent="0.25">
      <c r="A110" s="2"/>
      <c r="B110" s="2"/>
      <c r="C110" s="2"/>
      <c r="D110" s="2"/>
      <c r="E110" s="7"/>
      <c r="F110" s="16" t="str">
        <f>+IF(DIARIO!D110="Clientes",UPPER(VLOOKUP(E110,CONFIG!D$2:F243,2,FALSE)),IF(DIARIO!D110="Proveedores",UPPER(VLOOKUP(E110,CONFIG!D$2:F243,2,FALSE)),IF(DIARIO!D110="Mercaderías",UPPER(VLOOKUP(E110,CONFIG!$H$2:$J$109,3,FALSE)),"-")))</f>
        <v>-</v>
      </c>
      <c r="G110" t="str">
        <f>+IF(DIARIO!D110="Clientes","C"&amp;E110,IF(DIARIO!D110="Proveedores","P"&amp;E110," "))</f>
        <v xml:space="preserve"> </v>
      </c>
      <c r="H110" s="5"/>
      <c r="I110" s="5"/>
    </row>
    <row r="111" spans="1:9" x14ac:dyDescent="0.25">
      <c r="A111" s="2"/>
      <c r="B111" s="2"/>
      <c r="C111" s="2"/>
      <c r="D111" s="2"/>
      <c r="E111" s="7"/>
      <c r="F111" s="16" t="str">
        <f>+IF(DIARIO!D111="Clientes",UPPER(VLOOKUP(E111,CONFIG!D$2:F244,2,FALSE)),IF(DIARIO!D111="Proveedores",UPPER(VLOOKUP(E111,CONFIG!D$2:F244,2,FALSE)),IF(DIARIO!D111="Mercaderías",UPPER(VLOOKUP(E111,CONFIG!$H$2:$J$109,3,FALSE)),"-")))</f>
        <v>-</v>
      </c>
      <c r="G111" t="str">
        <f>+IF(DIARIO!D111="Clientes","C"&amp;E111,IF(DIARIO!D111="Proveedores","P"&amp;E111," "))</f>
        <v xml:space="preserve"> </v>
      </c>
      <c r="H111" s="5"/>
      <c r="I111" s="5"/>
    </row>
    <row r="112" spans="1:9" x14ac:dyDescent="0.25">
      <c r="A112" s="2"/>
      <c r="B112" s="2"/>
      <c r="C112" s="2"/>
      <c r="D112" s="2"/>
      <c r="E112" s="7"/>
      <c r="F112" s="16" t="str">
        <f>+IF(DIARIO!D112="Clientes",UPPER(VLOOKUP(E112,CONFIG!D$2:F245,2,FALSE)),IF(DIARIO!D112="Proveedores",UPPER(VLOOKUP(E112,CONFIG!D$2:F245,2,FALSE)),IF(DIARIO!D112="Mercaderías",UPPER(VLOOKUP(E112,CONFIG!$H$2:$J$109,3,FALSE)),"-")))</f>
        <v>-</v>
      </c>
      <c r="G112" t="str">
        <f>+IF(DIARIO!D112="Clientes","C"&amp;E112,IF(DIARIO!D112="Proveedores","P"&amp;E112," "))</f>
        <v xml:space="preserve"> </v>
      </c>
      <c r="H112" s="5"/>
      <c r="I112" s="5"/>
    </row>
    <row r="113" spans="1:9" x14ac:dyDescent="0.25">
      <c r="A113" s="2"/>
      <c r="B113" s="2"/>
      <c r="C113" s="2"/>
      <c r="D113" s="2"/>
      <c r="E113" s="7"/>
      <c r="F113" s="16" t="str">
        <f>+IF(DIARIO!D113="Clientes",UPPER(VLOOKUP(E113,CONFIG!D$2:F246,2,FALSE)),IF(DIARIO!D113="Proveedores",UPPER(VLOOKUP(E113,CONFIG!D$2:F246,2,FALSE)),IF(DIARIO!D113="Mercaderías",UPPER(VLOOKUP(E113,CONFIG!$H$2:$J$109,3,FALSE)),"-")))</f>
        <v>-</v>
      </c>
      <c r="G113" t="str">
        <f>+IF(DIARIO!D113="Clientes","C"&amp;E113,IF(DIARIO!D113="Proveedores","P"&amp;E113," "))</f>
        <v xml:space="preserve"> </v>
      </c>
      <c r="H113" s="5"/>
      <c r="I113" s="5"/>
    </row>
    <row r="114" spans="1:9" x14ac:dyDescent="0.25">
      <c r="A114" s="2"/>
      <c r="B114" s="2"/>
      <c r="C114" s="2"/>
      <c r="D114" s="2"/>
      <c r="E114" s="7"/>
      <c r="F114" s="16" t="str">
        <f>+IF(DIARIO!D114="Clientes",UPPER(VLOOKUP(E114,CONFIG!D$2:F247,2,FALSE)),IF(DIARIO!D114="Proveedores",UPPER(VLOOKUP(E114,CONFIG!D$2:F247,2,FALSE)),IF(DIARIO!D114="Mercaderías",UPPER(VLOOKUP(E114,CONFIG!$H$2:$J$109,3,FALSE)),"-")))</f>
        <v>-</v>
      </c>
      <c r="G114" t="str">
        <f>+IF(DIARIO!D114="Clientes","C"&amp;E114,IF(DIARIO!D114="Proveedores","P"&amp;E114," "))</f>
        <v xml:space="preserve"> </v>
      </c>
      <c r="H114" s="5"/>
      <c r="I114" s="5"/>
    </row>
    <row r="115" spans="1:9" x14ac:dyDescent="0.25">
      <c r="A115" s="2"/>
      <c r="B115" s="2"/>
      <c r="C115" s="2"/>
      <c r="D115" s="2"/>
      <c r="E115" s="7"/>
      <c r="F115" s="16" t="str">
        <f>+IF(DIARIO!D115="Clientes",UPPER(VLOOKUP(E115,CONFIG!D$2:F248,2,FALSE)),IF(DIARIO!D115="Proveedores",UPPER(VLOOKUP(E115,CONFIG!D$2:F248,2,FALSE)),IF(DIARIO!D115="Mercaderías",UPPER(VLOOKUP(E115,CONFIG!$H$2:$J$109,3,FALSE)),"-")))</f>
        <v>-</v>
      </c>
      <c r="G115" t="str">
        <f>+IF(DIARIO!D115="Clientes","C"&amp;E115,IF(DIARIO!D115="Proveedores","P"&amp;E115," "))</f>
        <v xml:space="preserve"> </v>
      </c>
      <c r="H115" s="5"/>
      <c r="I115" s="5"/>
    </row>
    <row r="116" spans="1:9" x14ac:dyDescent="0.25">
      <c r="A116" s="2"/>
      <c r="B116" s="2"/>
      <c r="C116" s="2"/>
      <c r="D116" s="2"/>
      <c r="E116" s="7"/>
      <c r="F116" s="16" t="str">
        <f>+IF(DIARIO!D116="Clientes",UPPER(VLOOKUP(E116,CONFIG!D$2:F249,2,FALSE)),IF(DIARIO!D116="Proveedores",UPPER(VLOOKUP(E116,CONFIG!D$2:F249,2,FALSE)),IF(DIARIO!D116="Mercaderías",UPPER(VLOOKUP(E116,CONFIG!$H$2:$J$109,3,FALSE)),"-")))</f>
        <v>-</v>
      </c>
      <c r="G116" t="str">
        <f>+IF(DIARIO!D116="Clientes","C"&amp;E116,IF(DIARIO!D116="Proveedores","P"&amp;E116," "))</f>
        <v xml:space="preserve"> </v>
      </c>
      <c r="H116" s="5"/>
      <c r="I116" s="5"/>
    </row>
    <row r="117" spans="1:9" x14ac:dyDescent="0.25">
      <c r="A117" s="2"/>
      <c r="B117" s="2"/>
      <c r="C117" s="2"/>
      <c r="D117" s="2"/>
      <c r="E117" s="7"/>
      <c r="F117" s="16" t="str">
        <f>+IF(DIARIO!D117="Clientes",UPPER(VLOOKUP(E117,CONFIG!D$2:F250,2,FALSE)),IF(DIARIO!D117="Proveedores",UPPER(VLOOKUP(E117,CONFIG!D$2:F250,2,FALSE)),IF(DIARIO!D117="Mercaderías",UPPER(VLOOKUP(E117,CONFIG!$H$2:$J$109,3,FALSE)),"-")))</f>
        <v>-</v>
      </c>
      <c r="G117" t="str">
        <f>+IF(DIARIO!D117="Clientes","C"&amp;E117,IF(DIARIO!D117="Proveedores","P"&amp;E117," "))</f>
        <v xml:space="preserve"> </v>
      </c>
      <c r="H117" s="5"/>
      <c r="I117" s="5"/>
    </row>
    <row r="118" spans="1:9" x14ac:dyDescent="0.25">
      <c r="A118" s="2"/>
      <c r="B118" s="2"/>
      <c r="C118" s="2"/>
      <c r="D118" s="2"/>
      <c r="E118" s="7"/>
      <c r="F118" s="16" t="str">
        <f>+IF(DIARIO!D118="Clientes",UPPER(VLOOKUP(E118,CONFIG!D$2:F251,2,FALSE)),IF(DIARIO!D118="Proveedores",UPPER(VLOOKUP(E118,CONFIG!D$2:F251,2,FALSE)),IF(DIARIO!D118="Mercaderías",UPPER(VLOOKUP(E118,CONFIG!$H$2:$J$109,3,FALSE)),"-")))</f>
        <v>-</v>
      </c>
      <c r="G118" t="str">
        <f>+IF(DIARIO!D118="Clientes","C"&amp;E118,IF(DIARIO!D118="Proveedores","P"&amp;E118," "))</f>
        <v xml:space="preserve"> </v>
      </c>
      <c r="H118" s="5"/>
      <c r="I118" s="5"/>
    </row>
    <row r="119" spans="1:9" x14ac:dyDescent="0.25">
      <c r="A119" s="2"/>
      <c r="B119" s="2"/>
      <c r="C119" s="2"/>
      <c r="D119" s="2"/>
      <c r="E119" s="7"/>
      <c r="F119" s="16" t="str">
        <f>+IF(DIARIO!D119="Clientes",UPPER(VLOOKUP(E119,CONFIG!D$2:F252,2,FALSE)),IF(DIARIO!D119="Proveedores",UPPER(VLOOKUP(E119,CONFIG!D$2:F252,2,FALSE)),IF(DIARIO!D119="Mercaderías",UPPER(VLOOKUP(E119,CONFIG!$H$2:$J$109,3,FALSE)),"-")))</f>
        <v>-</v>
      </c>
      <c r="G119" t="str">
        <f>+IF(DIARIO!D119="Clientes","C"&amp;E119,IF(DIARIO!D119="Proveedores","P"&amp;E119," "))</f>
        <v xml:space="preserve"> </v>
      </c>
      <c r="H119" s="5"/>
      <c r="I119" s="5"/>
    </row>
    <row r="120" spans="1:9" x14ac:dyDescent="0.25">
      <c r="A120" s="2"/>
      <c r="B120" s="2"/>
      <c r="C120" s="2"/>
      <c r="D120" s="2"/>
      <c r="E120" s="7"/>
      <c r="F120" s="16" t="str">
        <f>+IF(DIARIO!D120="Clientes",UPPER(VLOOKUP(E120,CONFIG!D$2:F253,2,FALSE)),IF(DIARIO!D120="Proveedores",UPPER(VLOOKUP(E120,CONFIG!D$2:F253,2,FALSE)),IF(DIARIO!D120="Mercaderías",UPPER(VLOOKUP(E120,CONFIG!$H$2:$J$109,3,FALSE)),"-")))</f>
        <v>-</v>
      </c>
      <c r="G120" t="str">
        <f>+IF(DIARIO!D120="Clientes","C"&amp;E120,IF(DIARIO!D120="Proveedores","P"&amp;E120," "))</f>
        <v xml:space="preserve"> </v>
      </c>
      <c r="H120" s="5"/>
      <c r="I120" s="5"/>
    </row>
    <row r="121" spans="1:9" x14ac:dyDescent="0.25">
      <c r="A121" s="2"/>
      <c r="B121" s="2"/>
      <c r="C121" s="2"/>
      <c r="D121" s="2"/>
      <c r="E121" s="7"/>
      <c r="F121" s="16" t="str">
        <f>+IF(DIARIO!D121="Clientes",UPPER(VLOOKUP(E121,CONFIG!D$2:F254,2,FALSE)),IF(DIARIO!D121="Proveedores",UPPER(VLOOKUP(E121,CONFIG!D$2:F254,2,FALSE)),IF(DIARIO!D121="Mercaderías",UPPER(VLOOKUP(E121,CONFIG!$H$2:$J$109,3,FALSE)),"-")))</f>
        <v>-</v>
      </c>
      <c r="G121" t="str">
        <f>+IF(DIARIO!D121="Clientes","C"&amp;E121,IF(DIARIO!D121="Proveedores","P"&amp;E121," "))</f>
        <v xml:space="preserve"> </v>
      </c>
      <c r="H121" s="5"/>
      <c r="I121" s="5"/>
    </row>
    <row r="122" spans="1:9" x14ac:dyDescent="0.25">
      <c r="A122" s="2"/>
      <c r="B122" s="2"/>
      <c r="C122" s="2"/>
      <c r="D122" s="2"/>
      <c r="E122" s="7"/>
      <c r="F122" s="16" t="str">
        <f>+IF(DIARIO!D122="Clientes",UPPER(VLOOKUP(E122,CONFIG!D$2:F255,2,FALSE)),IF(DIARIO!D122="Proveedores",UPPER(VLOOKUP(E122,CONFIG!D$2:F255,2,FALSE)),IF(DIARIO!D122="Mercaderías",UPPER(VLOOKUP(E122,CONFIG!$H$2:$J$109,3,FALSE)),"-")))</f>
        <v>-</v>
      </c>
      <c r="G122" t="str">
        <f>+IF(DIARIO!D122="Clientes","C"&amp;E122,IF(DIARIO!D122="Proveedores","P"&amp;E122," "))</f>
        <v xml:space="preserve"> </v>
      </c>
      <c r="H122" s="5"/>
      <c r="I122" s="5"/>
    </row>
    <row r="123" spans="1:9" x14ac:dyDescent="0.25">
      <c r="A123" s="2"/>
      <c r="B123" s="2"/>
      <c r="C123" s="2"/>
      <c r="D123" s="2"/>
      <c r="E123" s="7"/>
      <c r="F123" s="16" t="str">
        <f>+IF(DIARIO!D123="Clientes",UPPER(VLOOKUP(E123,CONFIG!D$2:F256,2,FALSE)),IF(DIARIO!D123="Proveedores",UPPER(VLOOKUP(E123,CONFIG!D$2:F256,2,FALSE)),IF(DIARIO!D123="Mercaderías",UPPER(VLOOKUP(E123,CONFIG!$H$2:$J$109,3,FALSE)),"-")))</f>
        <v>-</v>
      </c>
      <c r="G123" t="str">
        <f>+IF(DIARIO!D123="Clientes","C"&amp;E123,IF(DIARIO!D123="Proveedores","P"&amp;E123," "))</f>
        <v xml:space="preserve"> </v>
      </c>
      <c r="H123" s="5"/>
      <c r="I123" s="5"/>
    </row>
    <row r="124" spans="1:9" x14ac:dyDescent="0.25">
      <c r="A124" s="2"/>
      <c r="B124" s="2"/>
      <c r="C124" s="2"/>
      <c r="D124" s="2"/>
      <c r="E124" s="7"/>
      <c r="F124" s="16" t="str">
        <f>+IF(DIARIO!D124="Clientes",UPPER(VLOOKUP(E124,CONFIG!D$2:F257,2,FALSE)),IF(DIARIO!D124="Proveedores",UPPER(VLOOKUP(E124,CONFIG!D$2:F257,2,FALSE)),IF(DIARIO!D124="Mercaderías",UPPER(VLOOKUP(E124,CONFIG!$H$2:$J$109,3,FALSE)),"-")))</f>
        <v>-</v>
      </c>
      <c r="G124" t="str">
        <f>+IF(DIARIO!D124="Clientes","C"&amp;E124,IF(DIARIO!D124="Proveedores","P"&amp;E124," "))</f>
        <v xml:space="preserve"> </v>
      </c>
      <c r="H124" s="5"/>
      <c r="I124" s="5"/>
    </row>
    <row r="125" spans="1:9" x14ac:dyDescent="0.25">
      <c r="A125" s="2"/>
      <c r="B125" s="2"/>
      <c r="C125" s="2"/>
      <c r="D125" s="2"/>
      <c r="E125" s="7"/>
      <c r="F125" s="16" t="str">
        <f>+IF(DIARIO!D125="Clientes",UPPER(VLOOKUP(E125,CONFIG!D$2:F258,2,FALSE)),IF(DIARIO!D125="Proveedores",UPPER(VLOOKUP(E125,CONFIG!D$2:F258,2,FALSE)),IF(DIARIO!D125="Mercaderías",UPPER(VLOOKUP(E125,CONFIG!$H$2:$J$109,3,FALSE)),"-")))</f>
        <v>-</v>
      </c>
      <c r="G125" t="str">
        <f>+IF(DIARIO!D125="Clientes","C"&amp;E125,IF(DIARIO!D125="Proveedores","P"&amp;E125," "))</f>
        <v xml:space="preserve"> </v>
      </c>
      <c r="H125" s="5"/>
      <c r="I125" s="5"/>
    </row>
    <row r="126" spans="1:9" x14ac:dyDescent="0.25">
      <c r="A126" s="2"/>
      <c r="B126" s="2"/>
      <c r="C126" s="2"/>
      <c r="D126" s="2"/>
      <c r="E126" s="7"/>
      <c r="F126" s="16" t="str">
        <f>+IF(DIARIO!D126="Clientes",UPPER(VLOOKUP(E126,CONFIG!D$2:F259,2,FALSE)),IF(DIARIO!D126="Proveedores",UPPER(VLOOKUP(E126,CONFIG!D$2:F259,2,FALSE)),IF(DIARIO!D126="Mercaderías",UPPER(VLOOKUP(E126,CONFIG!$H$2:$J$109,3,FALSE)),"-")))</f>
        <v>-</v>
      </c>
      <c r="G126" t="str">
        <f>+IF(DIARIO!D126="Clientes","C"&amp;E126,IF(DIARIO!D126="Proveedores","P"&amp;E126," "))</f>
        <v xml:space="preserve"> </v>
      </c>
      <c r="H126" s="5"/>
      <c r="I126" s="5"/>
    </row>
    <row r="127" spans="1:9" x14ac:dyDescent="0.25">
      <c r="A127" s="2"/>
      <c r="B127" s="2"/>
      <c r="C127" s="2"/>
      <c r="D127" s="2"/>
      <c r="E127" s="7"/>
      <c r="F127" s="16" t="str">
        <f>+IF(DIARIO!D127="Clientes",UPPER(VLOOKUP(E127,CONFIG!D$2:F260,2,FALSE)),IF(DIARIO!D127="Proveedores",UPPER(VLOOKUP(E127,CONFIG!D$2:F260,2,FALSE)),IF(DIARIO!D127="Mercaderías",UPPER(VLOOKUP(E127,CONFIG!$H$2:$J$109,3,FALSE)),"-")))</f>
        <v>-</v>
      </c>
      <c r="G127" t="str">
        <f>+IF(DIARIO!D127="Clientes","C"&amp;E127,IF(DIARIO!D127="Proveedores","P"&amp;E127," "))</f>
        <v xml:space="preserve"> </v>
      </c>
      <c r="H127" s="5"/>
      <c r="I127" s="5"/>
    </row>
    <row r="128" spans="1:9" x14ac:dyDescent="0.25">
      <c r="A128" s="2"/>
      <c r="B128" s="2"/>
      <c r="C128" s="2"/>
      <c r="D128" s="2"/>
      <c r="E128" s="7"/>
      <c r="F128" s="16" t="str">
        <f>+IF(DIARIO!D128="Clientes",UPPER(VLOOKUP(E128,CONFIG!D$2:F261,2,FALSE)),IF(DIARIO!D128="Proveedores",UPPER(VLOOKUP(E128,CONFIG!D$2:F261,2,FALSE)),IF(DIARIO!D128="Mercaderías",UPPER(VLOOKUP(E128,CONFIG!$H$2:$J$109,3,FALSE)),"-")))</f>
        <v>-</v>
      </c>
      <c r="G128" t="str">
        <f>+IF(DIARIO!D128="Clientes","C"&amp;E128,IF(DIARIO!D128="Proveedores","P"&amp;E128," "))</f>
        <v xml:space="preserve"> </v>
      </c>
      <c r="H128" s="5"/>
      <c r="I128" s="5"/>
    </row>
    <row r="129" spans="1:9" x14ac:dyDescent="0.25">
      <c r="A129" s="2"/>
      <c r="B129" s="2"/>
      <c r="C129" s="2"/>
      <c r="D129" s="2"/>
      <c r="E129" s="7"/>
      <c r="F129" s="16" t="str">
        <f>+IF(DIARIO!D129="Clientes",UPPER(VLOOKUP(E129,CONFIG!D$2:F262,2,FALSE)),IF(DIARIO!D129="Proveedores",UPPER(VLOOKUP(E129,CONFIG!D$2:F262,2,FALSE)),IF(DIARIO!D129="Mercaderías",UPPER(VLOOKUP(E129,CONFIG!$H$2:$J$109,3,FALSE)),"-")))</f>
        <v>-</v>
      </c>
      <c r="G129" t="str">
        <f>+IF(DIARIO!D129="Clientes","C"&amp;E129,IF(DIARIO!D129="Proveedores","P"&amp;E129," "))</f>
        <v xml:space="preserve"> </v>
      </c>
      <c r="H129" s="5"/>
      <c r="I129" s="5"/>
    </row>
    <row r="130" spans="1:9" x14ac:dyDescent="0.25">
      <c r="A130" s="2"/>
      <c r="B130" s="2"/>
      <c r="C130" s="2"/>
      <c r="D130" s="2"/>
      <c r="E130" s="7"/>
      <c r="F130" s="16" t="str">
        <f>+IF(DIARIO!D130="Clientes",UPPER(VLOOKUP(E130,CONFIG!D$2:F263,2,FALSE)),IF(DIARIO!D130="Proveedores",UPPER(VLOOKUP(E130,CONFIG!D$2:F263,2,FALSE)),IF(DIARIO!D130="Mercaderías",UPPER(VLOOKUP(E130,CONFIG!$H$2:$J$109,3,FALSE)),"-")))</f>
        <v>-</v>
      </c>
      <c r="G130" t="str">
        <f>+IF(DIARIO!D130="Clientes","C"&amp;E130,IF(DIARIO!D130="Proveedores","P"&amp;E130," "))</f>
        <v xml:space="preserve"> </v>
      </c>
      <c r="H130" s="5"/>
      <c r="I130" s="5"/>
    </row>
    <row r="131" spans="1:9" x14ac:dyDescent="0.25">
      <c r="A131" s="2"/>
      <c r="B131" s="2"/>
      <c r="C131" s="2"/>
      <c r="D131" s="2"/>
      <c r="E131" s="7"/>
      <c r="F131" s="16" t="str">
        <f>+IF(DIARIO!D131="Clientes",UPPER(VLOOKUP(E131,CONFIG!D$2:F264,2,FALSE)),IF(DIARIO!D131="Proveedores",UPPER(VLOOKUP(E131,CONFIG!D$2:F264,2,FALSE)),IF(DIARIO!D131="Mercaderías",UPPER(VLOOKUP(E131,CONFIG!$H$2:$J$109,3,FALSE)),"-")))</f>
        <v>-</v>
      </c>
      <c r="G131" t="str">
        <f>+IF(DIARIO!D131="Clientes","C"&amp;E131,IF(DIARIO!D131="Proveedores","P"&amp;E131," "))</f>
        <v xml:space="preserve"> </v>
      </c>
      <c r="H131" s="5"/>
      <c r="I131" s="5"/>
    </row>
    <row r="132" spans="1:9" x14ac:dyDescent="0.25">
      <c r="A132" s="2"/>
      <c r="B132" s="2"/>
      <c r="C132" s="2"/>
      <c r="D132" s="2"/>
      <c r="E132" s="7"/>
      <c r="F132" s="16" t="str">
        <f>+IF(DIARIO!D132="Clientes",UPPER(VLOOKUP(E132,CONFIG!D$2:F265,2,FALSE)),IF(DIARIO!D132="Proveedores",UPPER(VLOOKUP(E132,CONFIG!D$2:F265,2,FALSE)),IF(DIARIO!D132="Mercaderías",UPPER(VLOOKUP(E132,CONFIG!$H$2:$J$109,3,FALSE)),"-")))</f>
        <v>-</v>
      </c>
      <c r="G132" t="str">
        <f>+IF(DIARIO!D132="Clientes","C"&amp;E132,IF(DIARIO!D132="Proveedores","P"&amp;E132," "))</f>
        <v xml:space="preserve"> </v>
      </c>
      <c r="H132" s="5"/>
      <c r="I132" s="5"/>
    </row>
    <row r="133" spans="1:9" x14ac:dyDescent="0.25">
      <c r="A133" s="2"/>
      <c r="B133" s="2"/>
      <c r="C133" s="2"/>
      <c r="D133" s="2"/>
      <c r="E133" s="7"/>
      <c r="F133" s="16" t="str">
        <f>+IF(DIARIO!D133="Clientes",UPPER(VLOOKUP(E133,CONFIG!D$2:F266,2,FALSE)),IF(DIARIO!D133="Proveedores",UPPER(VLOOKUP(E133,CONFIG!D$2:F266,2,FALSE)),IF(DIARIO!D133="Mercaderías",UPPER(VLOOKUP(E133,CONFIG!$H$2:$J$109,3,FALSE)),"-")))</f>
        <v>-</v>
      </c>
      <c r="G133" t="str">
        <f>+IF(DIARIO!D133="Clientes","C"&amp;E133,IF(DIARIO!D133="Proveedores","P"&amp;E133," "))</f>
        <v xml:space="preserve"> </v>
      </c>
      <c r="H133" s="5"/>
      <c r="I133" s="5"/>
    </row>
    <row r="134" spans="1:9" x14ac:dyDescent="0.25">
      <c r="A134" s="2"/>
      <c r="B134" s="2"/>
      <c r="C134" s="2"/>
      <c r="D134" s="2"/>
      <c r="E134" s="7"/>
      <c r="F134" s="16" t="str">
        <f>+IF(DIARIO!D134="Clientes",UPPER(VLOOKUP(E134,CONFIG!D$2:F267,2,FALSE)),IF(DIARIO!D134="Proveedores",UPPER(VLOOKUP(E134,CONFIG!D$2:F267,2,FALSE)),IF(DIARIO!D134="Mercaderías",UPPER(VLOOKUP(E134,CONFIG!$H$2:$J$109,3,FALSE)),"-")))</f>
        <v>-</v>
      </c>
      <c r="G134" t="str">
        <f>+IF(DIARIO!D134="Clientes","C"&amp;E134,IF(DIARIO!D134="Proveedores","P"&amp;E134," "))</f>
        <v xml:space="preserve"> </v>
      </c>
      <c r="H134" s="5"/>
      <c r="I134" s="5"/>
    </row>
    <row r="135" spans="1:9" x14ac:dyDescent="0.25">
      <c r="A135" s="2"/>
      <c r="B135" s="2"/>
      <c r="C135" s="2"/>
      <c r="D135" s="2"/>
      <c r="E135" s="7"/>
      <c r="F135" s="16" t="str">
        <f>+IF(DIARIO!D135="Clientes",UPPER(VLOOKUP(E135,CONFIG!D$2:F268,2,FALSE)),IF(DIARIO!D135="Proveedores",UPPER(VLOOKUP(E135,CONFIG!D$2:F268,2,FALSE)),IF(DIARIO!D135="Mercaderías",UPPER(VLOOKUP(E135,CONFIG!$H$2:$J$109,3,FALSE)),"-")))</f>
        <v>-</v>
      </c>
      <c r="G135" t="str">
        <f>+IF(DIARIO!D135="Clientes","C"&amp;E135,IF(DIARIO!D135="Proveedores","P"&amp;E135," "))</f>
        <v xml:space="preserve"> </v>
      </c>
      <c r="H135" s="5"/>
      <c r="I135" s="5"/>
    </row>
    <row r="136" spans="1:9" x14ac:dyDescent="0.25">
      <c r="A136" s="2"/>
      <c r="B136" s="2"/>
      <c r="C136" s="2"/>
      <c r="D136" s="2"/>
      <c r="E136" s="7"/>
      <c r="F136" s="16" t="str">
        <f>+IF(DIARIO!D136="Clientes",UPPER(VLOOKUP(E136,CONFIG!D$2:F269,2,FALSE)),IF(DIARIO!D136="Proveedores",UPPER(VLOOKUP(E136,CONFIG!D$2:F269,2,FALSE)),IF(DIARIO!D136="Mercaderías",UPPER(VLOOKUP(E136,CONFIG!$H$2:$J$109,3,FALSE)),"-")))</f>
        <v>-</v>
      </c>
      <c r="G136" t="str">
        <f>+IF(DIARIO!D136="Clientes","C"&amp;E136,IF(DIARIO!D136="Proveedores","P"&amp;E136," "))</f>
        <v xml:space="preserve"> </v>
      </c>
      <c r="H136" s="5"/>
      <c r="I136" s="5"/>
    </row>
    <row r="137" spans="1:9" x14ac:dyDescent="0.25">
      <c r="A137" s="2"/>
      <c r="B137" s="2"/>
      <c r="C137" s="2"/>
      <c r="D137" s="2"/>
      <c r="E137" s="7"/>
      <c r="F137" s="16" t="str">
        <f>+IF(DIARIO!D137="Clientes",UPPER(VLOOKUP(E137,CONFIG!D$2:F270,2,FALSE)),IF(DIARIO!D137="Proveedores",UPPER(VLOOKUP(E137,CONFIG!D$2:F270,2,FALSE)),IF(DIARIO!D137="Mercaderías",UPPER(VLOOKUP(E137,CONFIG!$H$2:$J$109,3,FALSE)),"-")))</f>
        <v>-</v>
      </c>
      <c r="G137" t="str">
        <f>+IF(DIARIO!D137="Clientes","C"&amp;E137,IF(DIARIO!D137="Proveedores","P"&amp;E137," "))</f>
        <v xml:space="preserve"> </v>
      </c>
      <c r="H137" s="5"/>
      <c r="I137" s="5"/>
    </row>
    <row r="138" spans="1:9" x14ac:dyDescent="0.25">
      <c r="A138" s="2"/>
      <c r="B138" s="2"/>
      <c r="C138" s="2"/>
      <c r="D138" s="2"/>
      <c r="E138" s="7"/>
      <c r="F138" s="16" t="str">
        <f>+IF(DIARIO!D138="Clientes",UPPER(VLOOKUP(E138,CONFIG!D$2:F271,2,FALSE)),IF(DIARIO!D138="Proveedores",UPPER(VLOOKUP(E138,CONFIG!D$2:F271,2,FALSE)),IF(DIARIO!D138="Mercaderías",UPPER(VLOOKUP(E138,CONFIG!$H$2:$J$109,3,FALSE)),"-")))</f>
        <v>-</v>
      </c>
      <c r="G138" t="str">
        <f>+IF(DIARIO!D138="Clientes","C"&amp;E138,IF(DIARIO!D138="Proveedores","P"&amp;E138," "))</f>
        <v xml:space="preserve"> </v>
      </c>
      <c r="H138" s="5"/>
      <c r="I138" s="5"/>
    </row>
    <row r="139" spans="1:9" x14ac:dyDescent="0.25">
      <c r="A139" s="2"/>
      <c r="B139" s="2"/>
      <c r="C139" s="2"/>
      <c r="D139" s="2"/>
      <c r="E139" s="7"/>
      <c r="F139" s="16" t="str">
        <f>+IF(DIARIO!D139="Clientes",UPPER(VLOOKUP(E139,CONFIG!D$2:F272,2,FALSE)),IF(DIARIO!D139="Proveedores",UPPER(VLOOKUP(E139,CONFIG!D$2:F272,2,FALSE)),IF(DIARIO!D139="Mercaderías",UPPER(VLOOKUP(E139,CONFIG!$H$2:$J$109,3,FALSE)),"-")))</f>
        <v>-</v>
      </c>
      <c r="G139" t="str">
        <f>+IF(DIARIO!D139="Clientes","C"&amp;E139,IF(DIARIO!D139="Proveedores","P"&amp;E139," "))</f>
        <v xml:space="preserve"> </v>
      </c>
      <c r="H139" s="5"/>
      <c r="I139" s="5"/>
    </row>
    <row r="140" spans="1:9" x14ac:dyDescent="0.25">
      <c r="A140" s="2"/>
      <c r="B140" s="2"/>
      <c r="C140" s="2"/>
      <c r="D140" s="2"/>
      <c r="E140" s="7"/>
      <c r="F140" s="16" t="str">
        <f>+IF(DIARIO!D140="Clientes",UPPER(VLOOKUP(E140,CONFIG!D$2:F273,2,FALSE)),IF(DIARIO!D140="Proveedores",UPPER(VLOOKUP(E140,CONFIG!D$2:F273,2,FALSE)),IF(DIARIO!D140="Mercaderías",UPPER(VLOOKUP(E140,CONFIG!$H$2:$J$109,3,FALSE)),"-")))</f>
        <v>-</v>
      </c>
      <c r="G140" t="str">
        <f>+IF(DIARIO!D140="Clientes","C"&amp;E140,IF(DIARIO!D140="Proveedores","P"&amp;E140," "))</f>
        <v xml:space="preserve"> </v>
      </c>
      <c r="H140" s="5"/>
      <c r="I140" s="5"/>
    </row>
    <row r="141" spans="1:9" x14ac:dyDescent="0.25">
      <c r="A141" s="2"/>
      <c r="B141" s="2"/>
      <c r="C141" s="2"/>
      <c r="D141" s="2"/>
      <c r="E141" s="7"/>
      <c r="F141" s="16" t="str">
        <f>+IF(DIARIO!D141="Clientes",UPPER(VLOOKUP(E141,CONFIG!D$2:F274,2,FALSE)),IF(DIARIO!D141="Proveedores",UPPER(VLOOKUP(E141,CONFIG!D$2:F274,2,FALSE)),IF(DIARIO!D141="Mercaderías",UPPER(VLOOKUP(E141,CONFIG!$H$2:$J$109,3,FALSE)),"-")))</f>
        <v>-</v>
      </c>
      <c r="G141" t="str">
        <f>+IF(DIARIO!D141="Clientes","C"&amp;E141,IF(DIARIO!D141="Proveedores","P"&amp;E141," "))</f>
        <v xml:space="preserve"> </v>
      </c>
      <c r="H141" s="5"/>
      <c r="I141" s="5"/>
    </row>
    <row r="142" spans="1:9" x14ac:dyDescent="0.25">
      <c r="A142" s="2"/>
      <c r="B142" s="2"/>
      <c r="C142" s="2"/>
      <c r="D142" s="2"/>
      <c r="E142" s="7"/>
      <c r="F142" s="16" t="str">
        <f>+IF(DIARIO!D142="Clientes",UPPER(VLOOKUP(E142,CONFIG!D$2:F275,2,FALSE)),IF(DIARIO!D142="Proveedores",UPPER(VLOOKUP(E142,CONFIG!D$2:F275,2,FALSE)),IF(DIARIO!D142="Mercaderías",UPPER(VLOOKUP(E142,CONFIG!$H$2:$J$109,3,FALSE)),"-")))</f>
        <v>-</v>
      </c>
      <c r="G142" t="str">
        <f>+IF(DIARIO!D142="Clientes","C"&amp;E142,IF(DIARIO!D142="Proveedores","P"&amp;E142," "))</f>
        <v xml:space="preserve"> </v>
      </c>
      <c r="H142" s="5"/>
      <c r="I142" s="5"/>
    </row>
    <row r="143" spans="1:9" x14ac:dyDescent="0.25">
      <c r="A143" s="2"/>
      <c r="B143" s="2"/>
      <c r="C143" s="2"/>
      <c r="D143" s="2"/>
      <c r="E143" s="7"/>
      <c r="F143" s="16" t="str">
        <f>+IF(DIARIO!D143="Clientes",UPPER(VLOOKUP(E143,CONFIG!D$2:F276,2,FALSE)),IF(DIARIO!D143="Proveedores",UPPER(VLOOKUP(E143,CONFIG!D$2:F276,2,FALSE)),IF(DIARIO!D143="Mercaderías",UPPER(VLOOKUP(E143,CONFIG!$H$2:$J$109,3,FALSE)),"-")))</f>
        <v>-</v>
      </c>
      <c r="G143" t="str">
        <f>+IF(DIARIO!D143="Clientes","C"&amp;E143,IF(DIARIO!D143="Proveedores","P"&amp;E143," "))</f>
        <v xml:space="preserve"> </v>
      </c>
      <c r="H143" s="5"/>
      <c r="I143" s="5"/>
    </row>
    <row r="144" spans="1:9" x14ac:dyDescent="0.25">
      <c r="A144" s="2"/>
      <c r="B144" s="2"/>
      <c r="C144" s="2"/>
      <c r="D144" s="2"/>
      <c r="E144" s="7"/>
      <c r="F144" s="16" t="str">
        <f>+IF(DIARIO!D144="Clientes",UPPER(VLOOKUP(E144,CONFIG!D$2:F277,2,FALSE)),IF(DIARIO!D144="Proveedores",UPPER(VLOOKUP(E144,CONFIG!D$2:F277,2,FALSE)),IF(DIARIO!D144="Mercaderías",UPPER(VLOOKUP(E144,CONFIG!$H$2:$J$109,3,FALSE)),"-")))</f>
        <v>-</v>
      </c>
      <c r="G144" t="str">
        <f>+IF(DIARIO!D144="Clientes","C"&amp;E144,IF(DIARIO!D144="Proveedores","P"&amp;E144," "))</f>
        <v xml:space="preserve"> </v>
      </c>
      <c r="H144" s="5"/>
      <c r="I144" s="5"/>
    </row>
    <row r="145" spans="1:9" x14ac:dyDescent="0.25">
      <c r="A145" s="2"/>
      <c r="B145" s="2"/>
      <c r="C145" s="2"/>
      <c r="D145" s="2"/>
      <c r="E145" s="7"/>
      <c r="F145" s="16" t="str">
        <f>+IF(DIARIO!D145="Clientes",UPPER(VLOOKUP(E145,CONFIG!D$2:F278,2,FALSE)),IF(DIARIO!D145="Proveedores",UPPER(VLOOKUP(E145,CONFIG!D$2:F278,2,FALSE)),IF(DIARIO!D145="Mercaderías",UPPER(VLOOKUP(E145,CONFIG!$H$2:$J$109,3,FALSE)),"-")))</f>
        <v>-</v>
      </c>
      <c r="G145" t="str">
        <f>+IF(DIARIO!D145="Clientes","C"&amp;E145,IF(DIARIO!D145="Proveedores","P"&amp;E145," "))</f>
        <v xml:space="preserve"> </v>
      </c>
      <c r="H145" s="5"/>
      <c r="I145" s="5"/>
    </row>
    <row r="146" spans="1:9" x14ac:dyDescent="0.25">
      <c r="A146" s="2"/>
      <c r="B146" s="2"/>
      <c r="C146" s="2"/>
      <c r="D146" s="2"/>
      <c r="E146" s="7"/>
      <c r="F146" s="16" t="str">
        <f>+IF(DIARIO!D146="Clientes",UPPER(VLOOKUP(E146,CONFIG!D$2:F279,2,FALSE)),IF(DIARIO!D146="Proveedores",UPPER(VLOOKUP(E146,CONFIG!D$2:F279,2,FALSE)),IF(DIARIO!D146="Mercaderías",UPPER(VLOOKUP(E146,CONFIG!$H$2:$J$109,3,FALSE)),"-")))</f>
        <v>-</v>
      </c>
      <c r="G146" t="str">
        <f>+IF(DIARIO!D146="Clientes","C"&amp;E146,IF(DIARIO!D146="Proveedores","P"&amp;E146," "))</f>
        <v xml:space="preserve"> </v>
      </c>
      <c r="H146" s="5"/>
      <c r="I146" s="5"/>
    </row>
    <row r="147" spans="1:9" x14ac:dyDescent="0.25">
      <c r="A147" s="2"/>
      <c r="B147" s="2"/>
      <c r="C147" s="2"/>
      <c r="D147" s="2"/>
      <c r="E147" s="7"/>
      <c r="F147" s="16" t="str">
        <f>+IF(DIARIO!D147="Clientes",UPPER(VLOOKUP(E147,CONFIG!D$2:F280,2,FALSE)),IF(DIARIO!D147="Proveedores",UPPER(VLOOKUP(E147,CONFIG!D$2:F280,2,FALSE)),IF(DIARIO!D147="Mercaderías",UPPER(VLOOKUP(E147,CONFIG!$H$2:$J$109,3,FALSE)),"-")))</f>
        <v>-</v>
      </c>
      <c r="G147" t="str">
        <f>+IF(DIARIO!D147="Clientes","C"&amp;E147,IF(DIARIO!D147="Proveedores","P"&amp;E147," "))</f>
        <v xml:space="preserve"> </v>
      </c>
      <c r="H147" s="5"/>
      <c r="I147" s="5"/>
    </row>
    <row r="148" spans="1:9" x14ac:dyDescent="0.25">
      <c r="A148" s="2"/>
      <c r="B148" s="2"/>
      <c r="C148" s="2"/>
      <c r="D148" s="2"/>
      <c r="E148" s="7"/>
      <c r="F148" s="16" t="str">
        <f>+IF(DIARIO!D148="Clientes",UPPER(VLOOKUP(E148,CONFIG!D$2:F281,2,FALSE)),IF(DIARIO!D148="Proveedores",UPPER(VLOOKUP(E148,CONFIG!D$2:F281,2,FALSE)),IF(DIARIO!D148="Mercaderías",UPPER(VLOOKUP(E148,CONFIG!$H$2:$J$109,3,FALSE)),"-")))</f>
        <v>-</v>
      </c>
      <c r="G148" t="str">
        <f>+IF(DIARIO!D148="Clientes","C"&amp;E148,IF(DIARIO!D148="Proveedores","P"&amp;E148," "))</f>
        <v xml:space="preserve"> </v>
      </c>
      <c r="H148" s="5"/>
      <c r="I148" s="5"/>
    </row>
    <row r="149" spans="1:9" x14ac:dyDescent="0.25">
      <c r="A149" s="2"/>
      <c r="B149" s="2"/>
      <c r="C149" s="2"/>
      <c r="D149" s="2"/>
      <c r="E149" s="7"/>
      <c r="F149" s="16" t="str">
        <f>+IF(DIARIO!D149="Clientes",UPPER(VLOOKUP(E149,CONFIG!D$2:F282,2,FALSE)),IF(DIARIO!D149="Proveedores",UPPER(VLOOKUP(E149,CONFIG!D$2:F282,2,FALSE)),IF(DIARIO!D149="Mercaderías",UPPER(VLOOKUP(E149,CONFIG!$H$2:$J$109,3,FALSE)),"-")))</f>
        <v>-</v>
      </c>
      <c r="G149" t="str">
        <f>+IF(DIARIO!D149="Clientes","C"&amp;E149,IF(DIARIO!D149="Proveedores","P"&amp;E149," "))</f>
        <v xml:space="preserve"> </v>
      </c>
      <c r="H149" s="5"/>
      <c r="I149" s="5"/>
    </row>
    <row r="150" spans="1:9" x14ac:dyDescent="0.25">
      <c r="A150" s="2"/>
      <c r="B150" s="2"/>
      <c r="C150" s="2"/>
      <c r="D150" s="2"/>
      <c r="E150" s="7"/>
      <c r="F150" s="16" t="str">
        <f>+IF(DIARIO!D150="Clientes",UPPER(VLOOKUP(E150,CONFIG!D$2:F283,2,FALSE)),IF(DIARIO!D150="Proveedores",UPPER(VLOOKUP(E150,CONFIG!D$2:F283,2,FALSE)),IF(DIARIO!D150="Mercaderías",UPPER(VLOOKUP(E150,CONFIG!$H$2:$J$109,3,FALSE)),"-")))</f>
        <v>-</v>
      </c>
      <c r="G150" t="str">
        <f>+IF(DIARIO!D150="Clientes","C"&amp;E150,IF(DIARIO!D150="Proveedores","P"&amp;E150," "))</f>
        <v xml:space="preserve"> </v>
      </c>
      <c r="H150" s="5"/>
      <c r="I150" s="5"/>
    </row>
    <row r="151" spans="1:9" x14ac:dyDescent="0.25">
      <c r="A151" s="2"/>
      <c r="B151" s="2"/>
      <c r="C151" s="2"/>
      <c r="D151" s="2"/>
      <c r="E151" s="7"/>
      <c r="F151" s="16" t="str">
        <f>+IF(DIARIO!D151="Clientes",UPPER(VLOOKUP(E151,CONFIG!D$2:F284,2,FALSE)),IF(DIARIO!D151="Proveedores",UPPER(VLOOKUP(E151,CONFIG!D$2:F284,2,FALSE)),IF(DIARIO!D151="Mercaderías",UPPER(VLOOKUP(E151,CONFIG!$H$2:$J$109,3,FALSE)),"-")))</f>
        <v>-</v>
      </c>
      <c r="G151" t="str">
        <f>+IF(DIARIO!D151="Clientes","C"&amp;E151,IF(DIARIO!D151="Proveedores","P"&amp;E151," "))</f>
        <v xml:space="preserve"> </v>
      </c>
      <c r="H151" s="5"/>
      <c r="I151" s="5"/>
    </row>
    <row r="152" spans="1:9" x14ac:dyDescent="0.25">
      <c r="A152" s="2"/>
      <c r="B152" s="2"/>
      <c r="C152" s="2"/>
      <c r="D152" s="2"/>
      <c r="E152" s="7"/>
      <c r="F152" s="16" t="str">
        <f>+IF(DIARIO!D152="Clientes",UPPER(VLOOKUP(E152,CONFIG!D$2:F285,2,FALSE)),IF(DIARIO!D152="Proveedores",UPPER(VLOOKUP(E152,CONFIG!D$2:F285,2,FALSE)),IF(DIARIO!D152="Mercaderías",UPPER(VLOOKUP(E152,CONFIG!$H$2:$J$109,3,FALSE)),"-")))</f>
        <v>-</v>
      </c>
      <c r="G152" t="str">
        <f>+IF(DIARIO!D152="Clientes","C"&amp;E152,IF(DIARIO!D152="Proveedores","P"&amp;E152," "))</f>
        <v xml:space="preserve"> </v>
      </c>
      <c r="H152" s="5"/>
      <c r="I152" s="5"/>
    </row>
    <row r="153" spans="1:9" x14ac:dyDescent="0.25">
      <c r="A153" s="2"/>
      <c r="B153" s="2"/>
      <c r="C153" s="2"/>
      <c r="D153" s="2"/>
      <c r="E153" s="7"/>
      <c r="F153" s="16" t="str">
        <f>+IF(DIARIO!D153="Clientes",UPPER(VLOOKUP(E153,CONFIG!D$2:F286,2,FALSE)),IF(DIARIO!D153="Proveedores",UPPER(VLOOKUP(E153,CONFIG!D$2:F286,2,FALSE)),IF(DIARIO!D153="Mercaderías",UPPER(VLOOKUP(E153,CONFIG!$H$2:$J$109,3,FALSE)),"-")))</f>
        <v>-</v>
      </c>
      <c r="G153" t="str">
        <f>+IF(DIARIO!D153="Clientes","C"&amp;E153,IF(DIARIO!D153="Proveedores","P"&amp;E153," "))</f>
        <v xml:space="preserve"> </v>
      </c>
      <c r="H153" s="5"/>
      <c r="I153" s="5"/>
    </row>
    <row r="154" spans="1:9" x14ac:dyDescent="0.25">
      <c r="A154" s="2"/>
      <c r="B154" s="2"/>
      <c r="C154" s="2"/>
      <c r="D154" s="2"/>
      <c r="E154" s="7"/>
      <c r="F154" s="16" t="str">
        <f>+IF(DIARIO!D154="Clientes",UPPER(VLOOKUP(E154,CONFIG!D$2:F287,2,FALSE)),IF(DIARIO!D154="Proveedores",UPPER(VLOOKUP(E154,CONFIG!D$2:F287,2,FALSE)),IF(DIARIO!D154="Mercaderías",UPPER(VLOOKUP(E154,CONFIG!$H$2:$J$109,3,FALSE)),"-")))</f>
        <v>-</v>
      </c>
      <c r="G154" t="str">
        <f>+IF(DIARIO!D154="Clientes","C"&amp;E154,IF(DIARIO!D154="Proveedores","P"&amp;E154," "))</f>
        <v xml:space="preserve"> </v>
      </c>
      <c r="H154" s="5"/>
      <c r="I154" s="5"/>
    </row>
    <row r="155" spans="1:9" x14ac:dyDescent="0.25">
      <c r="A155" s="2"/>
      <c r="B155" s="2"/>
      <c r="C155" s="2"/>
      <c r="D155" s="2"/>
      <c r="E155" s="7"/>
      <c r="F155" s="16" t="str">
        <f>+IF(DIARIO!D155="Clientes",UPPER(VLOOKUP(E155,CONFIG!D$2:F288,2,FALSE)),IF(DIARIO!D155="Proveedores",UPPER(VLOOKUP(E155,CONFIG!D$2:F288,2,FALSE)),IF(DIARIO!D155="Mercaderías",UPPER(VLOOKUP(E155,CONFIG!$H$2:$J$109,3,FALSE)),"-")))</f>
        <v>-</v>
      </c>
      <c r="G155" t="str">
        <f>+IF(DIARIO!D155="Clientes","C"&amp;E155,IF(DIARIO!D155="Proveedores","P"&amp;E155," "))</f>
        <v xml:space="preserve"> </v>
      </c>
      <c r="H155" s="5"/>
      <c r="I155" s="5"/>
    </row>
    <row r="156" spans="1:9" x14ac:dyDescent="0.25">
      <c r="A156" s="2"/>
      <c r="B156" s="2"/>
      <c r="C156" s="2"/>
      <c r="D156" s="2"/>
      <c r="E156" s="7"/>
      <c r="F156" s="16" t="str">
        <f>+IF(DIARIO!D156="Clientes",UPPER(VLOOKUP(E156,CONFIG!D$2:F289,2,FALSE)),IF(DIARIO!D156="Proveedores",UPPER(VLOOKUP(E156,CONFIG!D$2:F289,2,FALSE)),IF(DIARIO!D156="Mercaderías",UPPER(VLOOKUP(E156,CONFIG!$H$2:$J$109,3,FALSE)),"-")))</f>
        <v>-</v>
      </c>
      <c r="G156" t="str">
        <f>+IF(DIARIO!D156="Clientes","C"&amp;E156,IF(DIARIO!D156="Proveedores","P"&amp;E156," "))</f>
        <v xml:space="preserve"> </v>
      </c>
      <c r="H156" s="5"/>
      <c r="I156" s="5"/>
    </row>
    <row r="157" spans="1:9" x14ac:dyDescent="0.25">
      <c r="A157" s="2"/>
      <c r="B157" s="2"/>
      <c r="C157" s="2"/>
      <c r="D157" s="2"/>
      <c r="E157" s="7"/>
      <c r="F157" s="16" t="str">
        <f>+IF(DIARIO!D157="Clientes",UPPER(VLOOKUP(E157,CONFIG!D$2:F290,2,FALSE)),IF(DIARIO!D157="Proveedores",UPPER(VLOOKUP(E157,CONFIG!D$2:F290,2,FALSE)),IF(DIARIO!D157="Mercaderías",UPPER(VLOOKUP(E157,CONFIG!$H$2:$J$109,3,FALSE)),"-")))</f>
        <v>-</v>
      </c>
      <c r="G157" t="str">
        <f>+IF(DIARIO!D157="Clientes","C"&amp;E157,IF(DIARIO!D157="Proveedores","P"&amp;E157," "))</f>
        <v xml:space="preserve"> </v>
      </c>
      <c r="H157" s="5"/>
      <c r="I157" s="5"/>
    </row>
    <row r="158" spans="1:9" x14ac:dyDescent="0.25">
      <c r="A158" s="2"/>
      <c r="B158" s="2"/>
      <c r="C158" s="2"/>
      <c r="D158" s="2"/>
      <c r="E158" s="7"/>
      <c r="F158" s="16" t="str">
        <f>+IF(DIARIO!D158="Clientes",UPPER(VLOOKUP(E158,CONFIG!D$2:F291,2,FALSE)),IF(DIARIO!D158="Proveedores",UPPER(VLOOKUP(E158,CONFIG!D$2:F291,2,FALSE)),IF(DIARIO!D158="Mercaderías",UPPER(VLOOKUP(E158,CONFIG!$H$2:$J$109,3,FALSE)),"-")))</f>
        <v>-</v>
      </c>
      <c r="G158" t="str">
        <f>+IF(DIARIO!D158="Clientes","C"&amp;E158,IF(DIARIO!D158="Proveedores","P"&amp;E158," "))</f>
        <v xml:space="preserve"> </v>
      </c>
      <c r="H158" s="5"/>
      <c r="I158" s="5"/>
    </row>
    <row r="159" spans="1:9" x14ac:dyDescent="0.25">
      <c r="A159" s="2"/>
      <c r="B159" s="2"/>
      <c r="C159" s="2"/>
      <c r="D159" s="2"/>
      <c r="E159" s="7"/>
      <c r="F159" s="16" t="str">
        <f>+IF(DIARIO!D159="Clientes",UPPER(VLOOKUP(E159,CONFIG!D$2:F292,2,FALSE)),IF(DIARIO!D159="Proveedores",UPPER(VLOOKUP(E159,CONFIG!D$2:F292,2,FALSE)),IF(DIARIO!D159="Mercaderías",UPPER(VLOOKUP(E159,CONFIG!$H$2:$J$109,3,FALSE)),"-")))</f>
        <v>-</v>
      </c>
      <c r="G159" t="str">
        <f>+IF(DIARIO!D159="Clientes","C"&amp;E159,IF(DIARIO!D159="Proveedores","P"&amp;E159," "))</f>
        <v xml:space="preserve"> </v>
      </c>
      <c r="H159" s="5"/>
      <c r="I159" s="5"/>
    </row>
    <row r="160" spans="1:9" x14ac:dyDescent="0.25">
      <c r="A160" s="2"/>
      <c r="B160" s="2"/>
      <c r="C160" s="2"/>
      <c r="D160" s="2"/>
      <c r="E160" s="7"/>
      <c r="F160" s="16" t="str">
        <f>+IF(DIARIO!D160="Clientes",UPPER(VLOOKUP(E160,CONFIG!D$2:F293,2,FALSE)),IF(DIARIO!D160="Proveedores",UPPER(VLOOKUP(E160,CONFIG!D$2:F293,2,FALSE)),IF(DIARIO!D160="Mercaderías",UPPER(VLOOKUP(E160,CONFIG!$H$2:$J$109,3,FALSE)),"-")))</f>
        <v>-</v>
      </c>
      <c r="G160" t="str">
        <f>+IF(DIARIO!D160="Clientes","C"&amp;E160,IF(DIARIO!D160="Proveedores","P"&amp;E160," "))</f>
        <v xml:space="preserve"> </v>
      </c>
      <c r="H160" s="5"/>
      <c r="I160" s="5"/>
    </row>
    <row r="161" spans="1:9" x14ac:dyDescent="0.25">
      <c r="A161" s="2"/>
      <c r="B161" s="2"/>
      <c r="C161" s="2"/>
      <c r="D161" s="2"/>
      <c r="E161" s="7"/>
      <c r="F161" s="16" t="str">
        <f>+IF(DIARIO!D161="Clientes",UPPER(VLOOKUP(E161,CONFIG!D$2:F294,2,FALSE)),IF(DIARIO!D161="Proveedores",UPPER(VLOOKUP(E161,CONFIG!D$2:F294,2,FALSE)),IF(DIARIO!D161="Mercaderías",UPPER(VLOOKUP(E161,CONFIG!$H$2:$J$109,3,FALSE)),"-")))</f>
        <v>-</v>
      </c>
      <c r="G161" t="str">
        <f>+IF(DIARIO!D161="Clientes","C"&amp;E161,IF(DIARIO!D161="Proveedores","P"&amp;E161," "))</f>
        <v xml:space="preserve"> </v>
      </c>
      <c r="H161" s="5"/>
      <c r="I161" s="5"/>
    </row>
    <row r="162" spans="1:9" x14ac:dyDescent="0.25">
      <c r="A162" s="2"/>
      <c r="B162" s="2"/>
      <c r="C162" s="2"/>
      <c r="D162" s="2"/>
      <c r="E162" s="7"/>
      <c r="F162" s="16" t="str">
        <f>+IF(DIARIO!D162="Clientes",UPPER(VLOOKUP(E162,CONFIG!D$2:F295,2,FALSE)),IF(DIARIO!D162="Proveedores",UPPER(VLOOKUP(E162,CONFIG!D$2:F295,2,FALSE)),IF(DIARIO!D162="Mercaderías",UPPER(VLOOKUP(E162,CONFIG!$H$2:$J$109,3,FALSE)),"-")))</f>
        <v>-</v>
      </c>
      <c r="G162" t="str">
        <f>+IF(DIARIO!D162="Clientes","C"&amp;E162,IF(DIARIO!D162="Proveedores","P"&amp;E162," "))</f>
        <v xml:space="preserve"> </v>
      </c>
      <c r="H162" s="5"/>
      <c r="I162" s="5"/>
    </row>
    <row r="163" spans="1:9" x14ac:dyDescent="0.25">
      <c r="A163" s="2"/>
      <c r="B163" s="2"/>
      <c r="C163" s="2"/>
      <c r="D163" s="2"/>
      <c r="E163" s="7"/>
      <c r="F163" s="16" t="str">
        <f>+IF(DIARIO!D163="Clientes",UPPER(VLOOKUP(E163,CONFIG!D$2:F296,2,FALSE)),IF(DIARIO!D163="Proveedores",UPPER(VLOOKUP(E163,CONFIG!D$2:F296,2,FALSE)),IF(DIARIO!D163="Mercaderías",UPPER(VLOOKUP(E163,CONFIG!$H$2:$J$109,3,FALSE)),"-")))</f>
        <v>-</v>
      </c>
      <c r="G163" t="str">
        <f>+IF(DIARIO!D163="Clientes","C"&amp;E163,IF(DIARIO!D163="Proveedores","P"&amp;E163," "))</f>
        <v xml:space="preserve"> </v>
      </c>
      <c r="H163" s="5"/>
      <c r="I163" s="5"/>
    </row>
    <row r="164" spans="1:9" x14ac:dyDescent="0.25">
      <c r="A164" s="2"/>
      <c r="B164" s="2"/>
      <c r="C164" s="2"/>
      <c r="D164" s="2"/>
      <c r="E164" s="7"/>
      <c r="F164" s="16" t="str">
        <f>+IF(DIARIO!D164="Clientes",UPPER(VLOOKUP(E164,CONFIG!D$2:F297,2,FALSE)),IF(DIARIO!D164="Proveedores",UPPER(VLOOKUP(E164,CONFIG!D$2:F297,2,FALSE)),IF(DIARIO!D164="Mercaderías",UPPER(VLOOKUP(E164,CONFIG!$H$2:$J$109,3,FALSE)),"-")))</f>
        <v>-</v>
      </c>
      <c r="G164" t="str">
        <f>+IF(DIARIO!D164="Clientes","C"&amp;E164,IF(DIARIO!D164="Proveedores","P"&amp;E164," "))</f>
        <v xml:space="preserve"> </v>
      </c>
      <c r="H164" s="5"/>
      <c r="I164" s="5"/>
    </row>
    <row r="165" spans="1:9" x14ac:dyDescent="0.25">
      <c r="A165" s="2"/>
      <c r="B165" s="2"/>
      <c r="C165" s="2"/>
      <c r="D165" s="2"/>
      <c r="E165" s="7"/>
      <c r="F165" s="16" t="str">
        <f>+IF(DIARIO!D165="Clientes",UPPER(VLOOKUP(E165,CONFIG!D$2:F298,2,FALSE)),IF(DIARIO!D165="Proveedores",UPPER(VLOOKUP(E165,CONFIG!D$2:F298,2,FALSE)),IF(DIARIO!D165="Mercaderías",UPPER(VLOOKUP(E165,CONFIG!$H$2:$J$109,3,FALSE)),"-")))</f>
        <v>-</v>
      </c>
      <c r="G165" t="str">
        <f>+IF(DIARIO!D165="Clientes","C"&amp;E165,IF(DIARIO!D165="Proveedores","P"&amp;E165," "))</f>
        <v xml:space="preserve"> </v>
      </c>
      <c r="H165" s="5"/>
      <c r="I165" s="5"/>
    </row>
    <row r="166" spans="1:9" x14ac:dyDescent="0.25">
      <c r="A166" s="2"/>
      <c r="B166" s="2"/>
      <c r="C166" s="2"/>
      <c r="D166" s="2"/>
      <c r="E166" s="7"/>
      <c r="F166" s="16" t="str">
        <f>+IF(DIARIO!D166="Clientes",UPPER(VLOOKUP(E166,CONFIG!D$2:F299,2,FALSE)),IF(DIARIO!D166="Proveedores",UPPER(VLOOKUP(E166,CONFIG!D$2:F299,2,FALSE)),IF(DIARIO!D166="Mercaderías",UPPER(VLOOKUP(E166,CONFIG!$H$2:$J$109,3,FALSE)),"-")))</f>
        <v>-</v>
      </c>
      <c r="G166" t="str">
        <f>+IF(DIARIO!D166="Clientes","C"&amp;E166,IF(DIARIO!D166="Proveedores","P"&amp;E166," "))</f>
        <v xml:space="preserve"> </v>
      </c>
      <c r="H166" s="5"/>
      <c r="I166" s="5"/>
    </row>
    <row r="167" spans="1:9" x14ac:dyDescent="0.25">
      <c r="A167" s="2"/>
      <c r="B167" s="2"/>
      <c r="C167" s="2"/>
      <c r="D167" s="2"/>
      <c r="E167" s="7"/>
      <c r="F167" s="16" t="str">
        <f>+IF(DIARIO!D167="Clientes",UPPER(VLOOKUP(E167,CONFIG!D$2:F300,2,FALSE)),IF(DIARIO!D167="Proveedores",UPPER(VLOOKUP(E167,CONFIG!D$2:F300,2,FALSE)),IF(DIARIO!D167="Mercaderías",UPPER(VLOOKUP(E167,CONFIG!$H$2:$J$109,3,FALSE)),"-")))</f>
        <v>-</v>
      </c>
      <c r="G167" t="str">
        <f>+IF(DIARIO!D167="Clientes","C"&amp;E167,IF(DIARIO!D167="Proveedores","P"&amp;E167," "))</f>
        <v xml:space="preserve"> </v>
      </c>
      <c r="H167" s="5"/>
      <c r="I167" s="5"/>
    </row>
    <row r="168" spans="1:9" x14ac:dyDescent="0.25">
      <c r="A168" s="2"/>
      <c r="B168" s="2"/>
      <c r="C168" s="2"/>
      <c r="D168" s="2"/>
      <c r="E168" s="7"/>
      <c r="F168" s="16" t="str">
        <f>+IF(DIARIO!D168="Clientes",UPPER(VLOOKUP(E168,CONFIG!D$2:F301,2,FALSE)),IF(DIARIO!D168="Proveedores",UPPER(VLOOKUP(E168,CONFIG!D$2:F301,2,FALSE)),IF(DIARIO!D168="Mercaderías",UPPER(VLOOKUP(E168,CONFIG!$H$2:$J$109,3,FALSE)),"-")))</f>
        <v>-</v>
      </c>
      <c r="G168" t="str">
        <f>+IF(DIARIO!D168="Clientes","C"&amp;E168,IF(DIARIO!D168="Proveedores","P"&amp;E168," "))</f>
        <v xml:space="preserve"> </v>
      </c>
      <c r="H168" s="5"/>
      <c r="I168" s="5"/>
    </row>
    <row r="169" spans="1:9" x14ac:dyDescent="0.25">
      <c r="A169" s="2"/>
      <c r="B169" s="2"/>
      <c r="C169" s="2"/>
      <c r="D169" s="2"/>
      <c r="E169" s="7"/>
      <c r="F169" s="16" t="str">
        <f>+IF(DIARIO!D169="Clientes",UPPER(VLOOKUP(E169,CONFIG!D$2:F302,2,FALSE)),IF(DIARIO!D169="Proveedores",UPPER(VLOOKUP(E169,CONFIG!D$2:F302,2,FALSE)),IF(DIARIO!D169="Mercaderías",UPPER(VLOOKUP(E169,CONFIG!$H$2:$J$109,3,FALSE)),"-")))</f>
        <v>-</v>
      </c>
      <c r="G169" t="str">
        <f>+IF(DIARIO!D169="Clientes","C"&amp;E169,IF(DIARIO!D169="Proveedores","P"&amp;E169," "))</f>
        <v xml:space="preserve"> </v>
      </c>
      <c r="H169" s="5"/>
      <c r="I169" s="5"/>
    </row>
    <row r="170" spans="1:9" x14ac:dyDescent="0.25">
      <c r="A170" s="2"/>
      <c r="B170" s="2"/>
      <c r="C170" s="2"/>
      <c r="D170" s="2"/>
      <c r="E170" s="7"/>
      <c r="F170" s="16" t="str">
        <f>+IF(DIARIO!D170="Clientes",UPPER(VLOOKUP(E170,CONFIG!D$2:F303,2,FALSE)),IF(DIARIO!D170="Proveedores",UPPER(VLOOKUP(E170,CONFIG!D$2:F303,2,FALSE)),IF(DIARIO!D170="Mercaderías",UPPER(VLOOKUP(E170,CONFIG!$H$2:$J$109,3,FALSE)),"-")))</f>
        <v>-</v>
      </c>
      <c r="G170" t="str">
        <f>+IF(DIARIO!D170="Clientes","C"&amp;E170,IF(DIARIO!D170="Proveedores","P"&amp;E170," "))</f>
        <v xml:space="preserve"> </v>
      </c>
      <c r="H170" s="5"/>
      <c r="I170" s="5"/>
    </row>
    <row r="171" spans="1:9" x14ac:dyDescent="0.25">
      <c r="A171" s="2"/>
      <c r="B171" s="2"/>
      <c r="C171" s="2"/>
      <c r="D171" s="2"/>
      <c r="E171" s="7"/>
      <c r="F171" s="16" t="str">
        <f>+IF(DIARIO!D171="Clientes",UPPER(VLOOKUP(E171,CONFIG!D$2:F304,2,FALSE)),IF(DIARIO!D171="Proveedores",UPPER(VLOOKUP(E171,CONFIG!D$2:F304,2,FALSE)),IF(DIARIO!D171="Mercaderías",UPPER(VLOOKUP(E171,CONFIG!$H$2:$J$109,3,FALSE)),"-")))</f>
        <v>-</v>
      </c>
      <c r="G171" t="str">
        <f>+IF(DIARIO!D171="Clientes","C"&amp;E171,IF(DIARIO!D171="Proveedores","P"&amp;E171," "))</f>
        <v xml:space="preserve"> </v>
      </c>
      <c r="H171" s="5"/>
      <c r="I171" s="5"/>
    </row>
    <row r="172" spans="1:9" x14ac:dyDescent="0.25">
      <c r="A172" s="2"/>
      <c r="B172" s="2"/>
      <c r="C172" s="2"/>
      <c r="D172" s="2"/>
      <c r="E172" s="7"/>
      <c r="F172" s="16" t="str">
        <f>+IF(DIARIO!D172="Clientes",UPPER(VLOOKUP(E172,CONFIG!D$2:F305,2,FALSE)),IF(DIARIO!D172="Proveedores",UPPER(VLOOKUP(E172,CONFIG!D$2:F305,2,FALSE)),IF(DIARIO!D172="Mercaderías",UPPER(VLOOKUP(E172,CONFIG!$H$2:$J$109,3,FALSE)),"-")))</f>
        <v>-</v>
      </c>
      <c r="G172" t="str">
        <f>+IF(DIARIO!D172="Clientes","C"&amp;E172,IF(DIARIO!D172="Proveedores","P"&amp;E172," "))</f>
        <v xml:space="preserve"> </v>
      </c>
      <c r="H172" s="5"/>
      <c r="I172" s="5"/>
    </row>
    <row r="173" spans="1:9" x14ac:dyDescent="0.25">
      <c r="A173" s="2"/>
      <c r="B173" s="2"/>
      <c r="C173" s="2"/>
      <c r="D173" s="2"/>
      <c r="E173" s="7"/>
      <c r="F173" s="16" t="str">
        <f>+IF(DIARIO!D173="Clientes",UPPER(VLOOKUP(E173,CONFIG!D$2:F306,2,FALSE)),IF(DIARIO!D173="Proveedores",UPPER(VLOOKUP(E173,CONFIG!D$2:F306,2,FALSE)),IF(DIARIO!D173="Mercaderías",UPPER(VLOOKUP(E173,CONFIG!$H$2:$J$109,3,FALSE)),"-")))</f>
        <v>-</v>
      </c>
      <c r="G173" t="str">
        <f>+IF(DIARIO!D173="Clientes","C"&amp;E173,IF(DIARIO!D173="Proveedores","P"&amp;E173," "))</f>
        <v xml:space="preserve"> </v>
      </c>
      <c r="H173" s="5"/>
      <c r="I173" s="5"/>
    </row>
    <row r="174" spans="1:9" x14ac:dyDescent="0.25">
      <c r="A174" s="2"/>
      <c r="B174" s="2"/>
      <c r="C174" s="2"/>
      <c r="D174" s="2"/>
      <c r="E174" s="7"/>
      <c r="F174" s="16" t="str">
        <f>+IF(DIARIO!D174="Clientes",UPPER(VLOOKUP(E174,CONFIG!D$2:F307,2,FALSE)),IF(DIARIO!D174="Proveedores",UPPER(VLOOKUP(E174,CONFIG!D$2:F307,2,FALSE)),IF(DIARIO!D174="Mercaderías",UPPER(VLOOKUP(E174,CONFIG!$H$2:$J$109,3,FALSE)),"-")))</f>
        <v>-</v>
      </c>
      <c r="G174" t="str">
        <f>+IF(DIARIO!D174="Clientes","C"&amp;E174,IF(DIARIO!D174="Proveedores","P"&amp;E174," "))</f>
        <v xml:space="preserve"> </v>
      </c>
      <c r="H174" s="5"/>
      <c r="I174" s="5"/>
    </row>
    <row r="175" spans="1:9" x14ac:dyDescent="0.25">
      <c r="A175" s="2"/>
      <c r="B175" s="2"/>
      <c r="C175" s="2"/>
      <c r="D175" s="2"/>
      <c r="E175" s="7"/>
      <c r="F175" s="16" t="str">
        <f>+IF(DIARIO!D175="Clientes",UPPER(VLOOKUP(E175,CONFIG!D$2:F308,2,FALSE)),IF(DIARIO!D175="Proveedores",UPPER(VLOOKUP(E175,CONFIG!D$2:F308,2,FALSE)),IF(DIARIO!D175="Mercaderías",UPPER(VLOOKUP(E175,CONFIG!$H$2:$J$109,3,FALSE)),"-")))</f>
        <v>-</v>
      </c>
      <c r="G175" t="str">
        <f>+IF(DIARIO!D175="Clientes","C"&amp;E175,IF(DIARIO!D175="Proveedores","P"&amp;E175," "))</f>
        <v xml:space="preserve"> </v>
      </c>
      <c r="H175" s="5"/>
      <c r="I175" s="5"/>
    </row>
    <row r="176" spans="1:9" x14ac:dyDescent="0.25">
      <c r="A176" s="2"/>
      <c r="B176" s="2"/>
      <c r="C176" s="2"/>
      <c r="D176" s="2"/>
      <c r="E176" s="7"/>
      <c r="F176" s="16" t="str">
        <f>+IF(DIARIO!D176="Clientes",UPPER(VLOOKUP(E176,CONFIG!D$2:F309,2,FALSE)),IF(DIARIO!D176="Proveedores",UPPER(VLOOKUP(E176,CONFIG!D$2:F309,2,FALSE)),IF(DIARIO!D176="Mercaderías",UPPER(VLOOKUP(E176,CONFIG!$H$2:$J$109,3,FALSE)),"-")))</f>
        <v>-</v>
      </c>
      <c r="G176" t="str">
        <f>+IF(DIARIO!D176="Clientes","C"&amp;E176,IF(DIARIO!D176="Proveedores","P"&amp;E176," "))</f>
        <v xml:space="preserve"> </v>
      </c>
      <c r="H176" s="5"/>
      <c r="I176" s="5"/>
    </row>
    <row r="177" spans="1:9" x14ac:dyDescent="0.25">
      <c r="A177" s="2"/>
      <c r="B177" s="2"/>
      <c r="C177" s="2"/>
      <c r="D177" s="2"/>
      <c r="E177" s="7"/>
      <c r="F177" s="16" t="str">
        <f>+IF(DIARIO!D177="Clientes",UPPER(VLOOKUP(E177,CONFIG!D$2:F310,2,FALSE)),IF(DIARIO!D177="Proveedores",UPPER(VLOOKUP(E177,CONFIG!D$2:F310,2,FALSE)),IF(DIARIO!D177="Mercaderías",UPPER(VLOOKUP(E177,CONFIG!$H$2:$J$109,3,FALSE)),"-")))</f>
        <v>-</v>
      </c>
      <c r="G177" t="str">
        <f>+IF(DIARIO!D177="Clientes","C"&amp;E177,IF(DIARIO!D177="Proveedores","P"&amp;E177," "))</f>
        <v xml:space="preserve"> </v>
      </c>
      <c r="H177" s="5"/>
      <c r="I177" s="5"/>
    </row>
    <row r="178" spans="1:9" x14ac:dyDescent="0.25">
      <c r="A178" s="2"/>
      <c r="B178" s="2"/>
      <c r="C178" s="2"/>
      <c r="D178" s="2"/>
      <c r="E178" s="7"/>
      <c r="F178" s="16" t="str">
        <f>+IF(DIARIO!D178="Clientes",UPPER(VLOOKUP(E178,CONFIG!D$2:F311,2,FALSE)),IF(DIARIO!D178="Proveedores",UPPER(VLOOKUP(E178,CONFIG!D$2:F311,2,FALSE)),IF(DIARIO!D178="Mercaderías",UPPER(VLOOKUP(E178,CONFIG!$H$2:$J$109,3,FALSE)),"-")))</f>
        <v>-</v>
      </c>
      <c r="G178" t="str">
        <f>+IF(DIARIO!D178="Clientes","C"&amp;E178,IF(DIARIO!D178="Proveedores","P"&amp;E178," "))</f>
        <v xml:space="preserve"> </v>
      </c>
      <c r="H178" s="5"/>
      <c r="I178" s="5"/>
    </row>
    <row r="179" spans="1:9" x14ac:dyDescent="0.25">
      <c r="A179" s="2"/>
      <c r="B179" s="2"/>
      <c r="C179" s="2"/>
      <c r="D179" s="2"/>
      <c r="E179" s="7"/>
      <c r="F179" s="16" t="str">
        <f>+IF(DIARIO!D179="Clientes",UPPER(VLOOKUP(E179,CONFIG!D$2:F312,2,FALSE)),IF(DIARIO!D179="Proveedores",UPPER(VLOOKUP(E179,CONFIG!D$2:F312,2,FALSE)),IF(DIARIO!D179="Mercaderías",UPPER(VLOOKUP(E179,CONFIG!$H$2:$J$109,3,FALSE)),"-")))</f>
        <v>-</v>
      </c>
      <c r="G179" t="str">
        <f>+IF(DIARIO!D179="Clientes","C"&amp;E179,IF(DIARIO!D179="Proveedores","P"&amp;E179," "))</f>
        <v xml:space="preserve"> </v>
      </c>
      <c r="H179" s="5"/>
      <c r="I179" s="5"/>
    </row>
    <row r="180" spans="1:9" x14ac:dyDescent="0.25">
      <c r="A180" s="2"/>
      <c r="B180" s="2"/>
      <c r="C180" s="2"/>
      <c r="D180" s="2"/>
      <c r="E180" s="7"/>
      <c r="F180" s="16" t="str">
        <f>+IF(DIARIO!D180="Clientes",UPPER(VLOOKUP(E180,CONFIG!D$2:F313,2,FALSE)),IF(DIARIO!D180="Proveedores",UPPER(VLOOKUP(E180,CONFIG!D$2:F313,2,FALSE)),IF(DIARIO!D180="Mercaderías",UPPER(VLOOKUP(E180,CONFIG!$H$2:$J$109,3,FALSE)),"-")))</f>
        <v>-</v>
      </c>
      <c r="G180" t="str">
        <f>+IF(DIARIO!D180="Clientes","C"&amp;E180,IF(DIARIO!D180="Proveedores","P"&amp;E180," "))</f>
        <v xml:space="preserve"> </v>
      </c>
      <c r="H180" s="5"/>
      <c r="I180" s="5"/>
    </row>
    <row r="181" spans="1:9" x14ac:dyDescent="0.25">
      <c r="A181" s="2"/>
      <c r="B181" s="2"/>
      <c r="C181" s="2"/>
      <c r="D181" s="2"/>
      <c r="E181" s="7"/>
      <c r="F181" s="16" t="str">
        <f>+IF(DIARIO!D181="Clientes",UPPER(VLOOKUP(E181,CONFIG!D$2:F314,2,FALSE)),IF(DIARIO!D181="Proveedores",UPPER(VLOOKUP(E181,CONFIG!D$2:F314,2,FALSE)),IF(DIARIO!D181="Mercaderías",UPPER(VLOOKUP(E181,CONFIG!$H$2:$J$109,3,FALSE)),"-")))</f>
        <v>-</v>
      </c>
      <c r="G181" t="str">
        <f>+IF(DIARIO!D181="Clientes","C"&amp;E181,IF(DIARIO!D181="Proveedores","P"&amp;E181," "))</f>
        <v xml:space="preserve"> </v>
      </c>
      <c r="H181" s="5"/>
      <c r="I181" s="5"/>
    </row>
    <row r="182" spans="1:9" x14ac:dyDescent="0.25">
      <c r="A182" s="2"/>
      <c r="B182" s="2"/>
      <c r="C182" s="2"/>
      <c r="D182" s="2"/>
      <c r="E182" s="7"/>
      <c r="F182" s="16" t="str">
        <f>+IF(DIARIO!D182="Clientes",UPPER(VLOOKUP(E182,CONFIG!D$2:F315,2,FALSE)),IF(DIARIO!D182="Proveedores",UPPER(VLOOKUP(E182,CONFIG!D$2:F315,2,FALSE)),IF(DIARIO!D182="Mercaderías",UPPER(VLOOKUP(E182,CONFIG!$H$2:$J$109,3,FALSE)),"-")))</f>
        <v>-</v>
      </c>
      <c r="G182" t="str">
        <f>+IF(DIARIO!D182="Clientes","C"&amp;E182,IF(DIARIO!D182="Proveedores","P"&amp;E182," "))</f>
        <v xml:space="preserve"> </v>
      </c>
      <c r="H182" s="5"/>
      <c r="I182" s="5"/>
    </row>
    <row r="183" spans="1:9" x14ac:dyDescent="0.25">
      <c r="A183" s="2"/>
      <c r="B183" s="2"/>
      <c r="C183" s="2"/>
      <c r="D183" s="2"/>
      <c r="E183" s="7"/>
      <c r="F183" s="16" t="str">
        <f>+IF(DIARIO!D183="Clientes",UPPER(VLOOKUP(E183,CONFIG!D$2:F316,2,FALSE)),IF(DIARIO!D183="Proveedores",UPPER(VLOOKUP(E183,CONFIG!D$2:F316,2,FALSE)),IF(DIARIO!D183="Mercaderías",UPPER(VLOOKUP(E183,CONFIG!$H$2:$J$109,3,FALSE)),"-")))</f>
        <v>-</v>
      </c>
      <c r="G183" t="str">
        <f>+IF(DIARIO!D183="Clientes","C"&amp;E183,IF(DIARIO!D183="Proveedores","P"&amp;E183," "))</f>
        <v xml:space="preserve"> </v>
      </c>
      <c r="H183" s="5"/>
      <c r="I183" s="5"/>
    </row>
    <row r="184" spans="1:9" x14ac:dyDescent="0.25">
      <c r="A184" s="2"/>
      <c r="B184" s="2"/>
      <c r="C184" s="2"/>
      <c r="D184" s="2"/>
      <c r="E184" s="7"/>
      <c r="F184" s="16" t="str">
        <f>+IF(DIARIO!D184="Clientes",UPPER(VLOOKUP(E184,CONFIG!D$2:F317,2,FALSE)),IF(DIARIO!D184="Proveedores",UPPER(VLOOKUP(E184,CONFIG!D$2:F317,2,FALSE)),IF(DIARIO!D184="Mercaderías",UPPER(VLOOKUP(E184,CONFIG!$H$2:$J$109,3,FALSE)),"-")))</f>
        <v>-</v>
      </c>
      <c r="G184" t="str">
        <f>+IF(DIARIO!D184="Clientes","C"&amp;E184,IF(DIARIO!D184="Proveedores","P"&amp;E184," "))</f>
        <v xml:space="preserve"> </v>
      </c>
      <c r="H184" s="5"/>
      <c r="I184" s="5"/>
    </row>
    <row r="185" spans="1:9" x14ac:dyDescent="0.25">
      <c r="A185" s="2"/>
      <c r="B185" s="2"/>
      <c r="C185" s="2"/>
      <c r="D185" s="2"/>
      <c r="E185" s="7"/>
      <c r="F185" s="16" t="str">
        <f>+IF(DIARIO!D185="Clientes",UPPER(VLOOKUP(E185,CONFIG!D$2:F318,2,FALSE)),IF(DIARIO!D185="Proveedores",UPPER(VLOOKUP(E185,CONFIG!D$2:F318,2,FALSE)),IF(DIARIO!D185="Mercaderías",UPPER(VLOOKUP(E185,CONFIG!$H$2:$J$109,3,FALSE)),"-")))</f>
        <v>-</v>
      </c>
      <c r="G185" t="str">
        <f>+IF(DIARIO!D185="Clientes","C"&amp;E185,IF(DIARIO!D185="Proveedores","P"&amp;E185," "))</f>
        <v xml:space="preserve"> </v>
      </c>
      <c r="H185" s="5"/>
      <c r="I185" s="5"/>
    </row>
    <row r="186" spans="1:9" x14ac:dyDescent="0.25">
      <c r="A186" s="2"/>
      <c r="B186" s="2"/>
      <c r="C186" s="2"/>
      <c r="D186" s="2"/>
      <c r="E186" s="7"/>
      <c r="F186" s="16" t="str">
        <f>+IF(DIARIO!D186="Clientes",UPPER(VLOOKUP(E186,CONFIG!D$2:F319,2,FALSE)),IF(DIARIO!D186="Proveedores",UPPER(VLOOKUP(E186,CONFIG!D$2:F319,2,FALSE)),IF(DIARIO!D186="Mercaderías",UPPER(VLOOKUP(E186,CONFIG!$H$2:$J$109,3,FALSE)),"-")))</f>
        <v>-</v>
      </c>
      <c r="G186" t="str">
        <f>+IF(DIARIO!D186="Clientes","C"&amp;E186,IF(DIARIO!D186="Proveedores","P"&amp;E186," "))</f>
        <v xml:space="preserve"> </v>
      </c>
      <c r="H186" s="5"/>
      <c r="I186" s="5"/>
    </row>
    <row r="187" spans="1:9" x14ac:dyDescent="0.25">
      <c r="A187" s="2"/>
      <c r="B187" s="2"/>
      <c r="C187" s="2"/>
      <c r="D187" s="2"/>
      <c r="E187" s="7"/>
      <c r="F187" s="16" t="str">
        <f>+IF(DIARIO!D187="Clientes",UPPER(VLOOKUP(E187,CONFIG!D$2:F320,2,FALSE)),IF(DIARIO!D187="Proveedores",UPPER(VLOOKUP(E187,CONFIG!D$2:F320,2,FALSE)),IF(DIARIO!D187="Mercaderías",UPPER(VLOOKUP(E187,CONFIG!$H$2:$J$109,3,FALSE)),"-")))</f>
        <v>-</v>
      </c>
      <c r="G187" t="str">
        <f>+IF(DIARIO!D187="Clientes","C"&amp;E187,IF(DIARIO!D187="Proveedores","P"&amp;E187," "))</f>
        <v xml:space="preserve"> </v>
      </c>
      <c r="H187" s="5"/>
      <c r="I187" s="5"/>
    </row>
    <row r="188" spans="1:9" x14ac:dyDescent="0.25">
      <c r="A188" s="2"/>
      <c r="B188" s="2"/>
      <c r="C188" s="2"/>
      <c r="D188" s="2"/>
      <c r="E188" s="7"/>
      <c r="F188" s="16" t="str">
        <f>+IF(DIARIO!D188="Clientes",UPPER(VLOOKUP(E188,CONFIG!D$2:F321,2,FALSE)),IF(DIARIO!D188="Proveedores",UPPER(VLOOKUP(E188,CONFIG!D$2:F321,2,FALSE)),IF(DIARIO!D188="Mercaderías",UPPER(VLOOKUP(E188,CONFIG!$H$2:$J$109,3,FALSE)),"-")))</f>
        <v>-</v>
      </c>
      <c r="G188" t="str">
        <f>+IF(DIARIO!D188="Clientes","C"&amp;E188,IF(DIARIO!D188="Proveedores","P"&amp;E188," "))</f>
        <v xml:space="preserve"> </v>
      </c>
      <c r="H188" s="5"/>
      <c r="I188" s="5"/>
    </row>
    <row r="189" spans="1:9" x14ac:dyDescent="0.25">
      <c r="A189" s="2"/>
      <c r="B189" s="2"/>
      <c r="C189" s="2"/>
      <c r="D189" s="2"/>
      <c r="E189" s="7"/>
      <c r="F189" s="16" t="str">
        <f>+IF(DIARIO!D189="Clientes",UPPER(VLOOKUP(E189,CONFIG!D$2:F322,2,FALSE)),IF(DIARIO!D189="Proveedores",UPPER(VLOOKUP(E189,CONFIG!D$2:F322,2,FALSE)),IF(DIARIO!D189="Mercaderías",UPPER(VLOOKUP(E189,CONFIG!$H$2:$J$109,3,FALSE)),"-")))</f>
        <v>-</v>
      </c>
      <c r="G189" t="str">
        <f>+IF(DIARIO!D189="Clientes","C"&amp;E189,IF(DIARIO!D189="Proveedores","P"&amp;E189," "))</f>
        <v xml:space="preserve"> </v>
      </c>
      <c r="H189" s="5"/>
      <c r="I189" s="5"/>
    </row>
    <row r="190" spans="1:9" x14ac:dyDescent="0.25">
      <c r="A190" s="2"/>
      <c r="B190" s="2"/>
      <c r="C190" s="2"/>
      <c r="D190" s="2"/>
      <c r="E190" s="7"/>
      <c r="F190" s="16" t="str">
        <f>+IF(DIARIO!D190="Clientes",UPPER(VLOOKUP(E190,CONFIG!D$2:F323,2,FALSE)),IF(DIARIO!D190="Proveedores",UPPER(VLOOKUP(E190,CONFIG!D$2:F323,2,FALSE)),IF(DIARIO!D190="Mercaderías",UPPER(VLOOKUP(E190,CONFIG!$H$2:$J$109,3,FALSE)),"-")))</f>
        <v>-</v>
      </c>
      <c r="G190" t="str">
        <f>+IF(DIARIO!D190="Clientes","C"&amp;E190,IF(DIARIO!D190="Proveedores","P"&amp;E190," "))</f>
        <v xml:space="preserve"> </v>
      </c>
      <c r="H190" s="5"/>
      <c r="I190" s="5"/>
    </row>
    <row r="191" spans="1:9" x14ac:dyDescent="0.25">
      <c r="A191" s="2"/>
      <c r="B191" s="2"/>
      <c r="C191" s="2"/>
      <c r="D191" s="2"/>
      <c r="E191" s="7"/>
      <c r="F191" s="16" t="str">
        <f>+IF(DIARIO!D191="Clientes",UPPER(VLOOKUP(E191,CONFIG!D$2:F324,2,FALSE)),IF(DIARIO!D191="Proveedores",UPPER(VLOOKUP(E191,CONFIG!D$2:F324,2,FALSE)),IF(DIARIO!D191="Mercaderías",UPPER(VLOOKUP(E191,CONFIG!$H$2:$J$109,3,FALSE)),"-")))</f>
        <v>-</v>
      </c>
      <c r="G191" t="str">
        <f>+IF(DIARIO!D191="Clientes","C"&amp;E191,IF(DIARIO!D191="Proveedores","P"&amp;E191," "))</f>
        <v xml:space="preserve"> </v>
      </c>
      <c r="H191" s="5"/>
      <c r="I191" s="5"/>
    </row>
    <row r="192" spans="1:9" x14ac:dyDescent="0.25">
      <c r="A192" s="2"/>
      <c r="B192" s="2"/>
      <c r="C192" s="2"/>
      <c r="D192" s="2"/>
      <c r="E192" s="7"/>
      <c r="F192" s="16" t="str">
        <f>+IF(DIARIO!D192="Clientes",UPPER(VLOOKUP(E192,CONFIG!D$2:F325,2,FALSE)),IF(DIARIO!D192="Proveedores",UPPER(VLOOKUP(E192,CONFIG!D$2:F325,2,FALSE)),IF(DIARIO!D192="Mercaderías",UPPER(VLOOKUP(E192,CONFIG!$H$2:$J$109,3,FALSE)),"-")))</f>
        <v>-</v>
      </c>
      <c r="G192" t="str">
        <f>+IF(DIARIO!D192="Clientes","C"&amp;E192,IF(DIARIO!D192="Proveedores","P"&amp;E192," "))</f>
        <v xml:space="preserve"> </v>
      </c>
      <c r="H192" s="5"/>
      <c r="I192" s="5"/>
    </row>
    <row r="193" spans="1:9" x14ac:dyDescent="0.25">
      <c r="A193" s="2"/>
      <c r="B193" s="2"/>
      <c r="C193" s="2"/>
      <c r="D193" s="2"/>
      <c r="E193" s="7"/>
      <c r="F193" s="16" t="str">
        <f>+IF(DIARIO!D193="Clientes",UPPER(VLOOKUP(E193,CONFIG!D$2:F326,2,FALSE)),IF(DIARIO!D193="Proveedores",UPPER(VLOOKUP(E193,CONFIG!D$2:F326,2,FALSE)),IF(DIARIO!D193="Mercaderías",UPPER(VLOOKUP(E193,CONFIG!$H$2:$J$109,3,FALSE)),"-")))</f>
        <v>-</v>
      </c>
      <c r="G193" t="str">
        <f>+IF(DIARIO!D193="Clientes","C"&amp;E193,IF(DIARIO!D193="Proveedores","P"&amp;E193," "))</f>
        <v xml:space="preserve"> </v>
      </c>
      <c r="H193" s="5"/>
      <c r="I193" s="5"/>
    </row>
    <row r="194" spans="1:9" x14ac:dyDescent="0.25">
      <c r="A194" s="2"/>
      <c r="B194" s="2"/>
      <c r="C194" s="2"/>
      <c r="D194" s="2"/>
      <c r="E194" s="7"/>
      <c r="F194" s="16" t="str">
        <f>+IF(DIARIO!D194="Clientes",UPPER(VLOOKUP(E194,CONFIG!D$2:F327,2,FALSE)),IF(DIARIO!D194="Proveedores",UPPER(VLOOKUP(E194,CONFIG!D$2:F327,2,FALSE)),IF(DIARIO!D194="Mercaderías",UPPER(VLOOKUP(E194,CONFIG!$H$2:$J$109,3,FALSE)),"-")))</f>
        <v>-</v>
      </c>
      <c r="G194" t="str">
        <f>+IF(DIARIO!D194="Clientes","C"&amp;E194,IF(DIARIO!D194="Proveedores","P"&amp;E194," "))</f>
        <v xml:space="preserve"> </v>
      </c>
      <c r="H194" s="5"/>
      <c r="I194" s="5"/>
    </row>
    <row r="195" spans="1:9" x14ac:dyDescent="0.25">
      <c r="A195" s="2"/>
      <c r="B195" s="2"/>
      <c r="C195" s="2"/>
      <c r="D195" s="2"/>
      <c r="E195" s="7"/>
      <c r="F195" s="16" t="str">
        <f>+IF(DIARIO!D195="Clientes",UPPER(VLOOKUP(E195,CONFIG!D$2:F328,2,FALSE)),IF(DIARIO!D195="Proveedores",UPPER(VLOOKUP(E195,CONFIG!D$2:F328,2,FALSE)),IF(DIARIO!D195="Mercaderías",UPPER(VLOOKUP(E195,CONFIG!$H$2:$J$109,3,FALSE)),"-")))</f>
        <v>-</v>
      </c>
      <c r="G195" t="str">
        <f>+IF(DIARIO!D195="Clientes","C"&amp;E195,IF(DIARIO!D195="Proveedores","P"&amp;E195," "))</f>
        <v xml:space="preserve"> </v>
      </c>
      <c r="H195" s="5"/>
      <c r="I195" s="5"/>
    </row>
    <row r="196" spans="1:9" x14ac:dyDescent="0.25">
      <c r="A196" s="2"/>
      <c r="B196" s="2"/>
      <c r="C196" s="2"/>
      <c r="D196" s="2"/>
      <c r="E196" s="7"/>
      <c r="F196" s="16" t="str">
        <f>+IF(DIARIO!D196="Clientes",UPPER(VLOOKUP(E196,CONFIG!D$2:F329,2,FALSE)),IF(DIARIO!D196="Proveedores",UPPER(VLOOKUP(E196,CONFIG!D$2:F329,2,FALSE)),IF(DIARIO!D196="Mercaderías",UPPER(VLOOKUP(E196,CONFIG!$H$2:$J$109,3,FALSE)),"-")))</f>
        <v>-</v>
      </c>
      <c r="G196" t="str">
        <f>+IF(DIARIO!D196="Clientes","C"&amp;E196,IF(DIARIO!D196="Proveedores","P"&amp;E196," "))</f>
        <v xml:space="preserve"> </v>
      </c>
      <c r="H196" s="5"/>
      <c r="I196" s="5"/>
    </row>
    <row r="197" spans="1:9" x14ac:dyDescent="0.25">
      <c r="A197" s="2"/>
      <c r="B197" s="2"/>
      <c r="C197" s="2"/>
      <c r="D197" s="2"/>
      <c r="E197" s="7"/>
      <c r="F197" s="16" t="str">
        <f>+IF(DIARIO!D197="Clientes",UPPER(VLOOKUP(E197,CONFIG!D$2:F330,2,FALSE)),IF(DIARIO!D197="Proveedores",UPPER(VLOOKUP(E197,CONFIG!D$2:F330,2,FALSE)),IF(DIARIO!D197="Mercaderías",UPPER(VLOOKUP(E197,CONFIG!$H$2:$J$109,3,FALSE)),"-")))</f>
        <v>-</v>
      </c>
      <c r="G197" t="str">
        <f>+IF(DIARIO!D197="Clientes","C"&amp;E197,IF(DIARIO!D197="Proveedores","P"&amp;E197," "))</f>
        <v xml:space="preserve"> </v>
      </c>
      <c r="H197" s="5"/>
      <c r="I197" s="5"/>
    </row>
    <row r="198" spans="1:9" x14ac:dyDescent="0.25">
      <c r="A198" s="2"/>
      <c r="B198" s="2"/>
      <c r="C198" s="2"/>
      <c r="D198" s="2"/>
      <c r="E198" s="7"/>
      <c r="F198" s="16" t="str">
        <f>+IF(DIARIO!D198="Clientes",UPPER(VLOOKUP(E198,CONFIG!D$2:F331,2,FALSE)),IF(DIARIO!D198="Proveedores",UPPER(VLOOKUP(E198,CONFIG!D$2:F331,2,FALSE)),IF(DIARIO!D198="Mercaderías",UPPER(VLOOKUP(E198,CONFIG!$H$2:$J$109,3,FALSE)),"-")))</f>
        <v>-</v>
      </c>
      <c r="G198" t="str">
        <f>+IF(DIARIO!D198="Clientes","C"&amp;E198,IF(DIARIO!D198="Proveedores","P"&amp;E198," "))</f>
        <v xml:space="preserve"> </v>
      </c>
      <c r="H198" s="5"/>
      <c r="I198" s="5"/>
    </row>
    <row r="199" spans="1:9" x14ac:dyDescent="0.25">
      <c r="A199" s="2"/>
      <c r="B199" s="2"/>
      <c r="C199" s="2"/>
      <c r="D199" s="2"/>
      <c r="E199" s="7"/>
      <c r="F199" s="16" t="str">
        <f>+IF(DIARIO!D199="Clientes",UPPER(VLOOKUP(E199,CONFIG!D$2:F332,2,FALSE)),IF(DIARIO!D199="Proveedores",UPPER(VLOOKUP(E199,CONFIG!D$2:F332,2,FALSE)),IF(DIARIO!D199="Mercaderías",UPPER(VLOOKUP(E199,CONFIG!$H$2:$J$109,3,FALSE)),"-")))</f>
        <v>-</v>
      </c>
      <c r="G199" t="str">
        <f>+IF(DIARIO!D199="Clientes","C"&amp;E199,IF(DIARIO!D199="Proveedores","P"&amp;E199," "))</f>
        <v xml:space="preserve"> </v>
      </c>
      <c r="H199" s="5"/>
      <c r="I199" s="5"/>
    </row>
    <row r="200" spans="1:9" x14ac:dyDescent="0.25">
      <c r="A200" s="2"/>
      <c r="B200" s="2"/>
      <c r="C200" s="2"/>
      <c r="D200" s="2"/>
      <c r="E200" s="7"/>
      <c r="F200" s="16" t="str">
        <f>+IF(DIARIO!D200="Clientes",UPPER(VLOOKUP(E200,CONFIG!D$2:F333,2,FALSE)),IF(DIARIO!D200="Proveedores",UPPER(VLOOKUP(E200,CONFIG!D$2:F333,2,FALSE)),IF(DIARIO!D200="Mercaderías",UPPER(VLOOKUP(E200,CONFIG!$H$2:$J$109,3,FALSE)),"-")))</f>
        <v>-</v>
      </c>
      <c r="G200" t="str">
        <f>+IF(DIARIO!D200="Clientes","C"&amp;E200,IF(DIARIO!D200="Proveedores","P"&amp;E200," "))</f>
        <v xml:space="preserve"> </v>
      </c>
      <c r="H200" s="5"/>
      <c r="I200" s="5"/>
    </row>
    <row r="201" spans="1:9" x14ac:dyDescent="0.25">
      <c r="A201" s="2"/>
      <c r="B201" s="2"/>
      <c r="C201" s="2"/>
      <c r="D201" s="2"/>
      <c r="E201" s="7"/>
      <c r="F201" s="16" t="str">
        <f>+IF(DIARIO!D201="Clientes",UPPER(VLOOKUP(E201,CONFIG!D$2:F334,2,FALSE)),IF(DIARIO!D201="Proveedores",UPPER(VLOOKUP(E201,CONFIG!D$2:F334,2,FALSE)),IF(DIARIO!D201="Mercaderías",UPPER(VLOOKUP(E201,CONFIG!$H$2:$J$109,3,FALSE)),"-")))</f>
        <v>-</v>
      </c>
      <c r="G201" t="str">
        <f>+IF(DIARIO!D201="Clientes","C"&amp;E201,IF(DIARIO!D201="Proveedores","P"&amp;E201," "))</f>
        <v xml:space="preserve"> </v>
      </c>
      <c r="H201" s="5"/>
      <c r="I201" s="5"/>
    </row>
    <row r="202" spans="1:9" x14ac:dyDescent="0.25">
      <c r="A202" s="2"/>
      <c r="B202" s="2"/>
      <c r="C202" s="2"/>
      <c r="D202" s="2"/>
      <c r="E202" s="7"/>
      <c r="F202" s="16" t="str">
        <f>+IF(DIARIO!D202="Clientes",UPPER(VLOOKUP(E202,CONFIG!D$2:F335,2,FALSE)),IF(DIARIO!D202="Proveedores",UPPER(VLOOKUP(E202,CONFIG!D$2:F335,2,FALSE)),IF(DIARIO!D202="Mercaderías",UPPER(VLOOKUP(E202,CONFIG!$H$2:$J$109,3,FALSE)),"-")))</f>
        <v>-</v>
      </c>
      <c r="G202" t="str">
        <f>+IF(DIARIO!D202="Clientes","C"&amp;E202,IF(DIARIO!D202="Proveedores","P"&amp;E202," "))</f>
        <v xml:space="preserve"> </v>
      </c>
      <c r="H202" s="5"/>
      <c r="I202" s="5"/>
    </row>
    <row r="203" spans="1:9" x14ac:dyDescent="0.25">
      <c r="A203" s="2"/>
      <c r="B203" s="2"/>
      <c r="C203" s="2"/>
      <c r="D203" s="2"/>
      <c r="E203" s="7"/>
      <c r="F203" s="16" t="str">
        <f>+IF(DIARIO!D203="Clientes",UPPER(VLOOKUP(E203,CONFIG!D$2:F336,2,FALSE)),IF(DIARIO!D203="Proveedores",UPPER(VLOOKUP(E203,CONFIG!D$2:F336,2,FALSE)),IF(DIARIO!D203="Mercaderías",UPPER(VLOOKUP(E203,CONFIG!$H$2:$J$109,3,FALSE)),"-")))</f>
        <v>-</v>
      </c>
      <c r="G203" t="str">
        <f>+IF(DIARIO!D203="Clientes","C"&amp;E203,IF(DIARIO!D203="Proveedores","P"&amp;E203," "))</f>
        <v xml:space="preserve"> </v>
      </c>
      <c r="H203" s="5"/>
      <c r="I203" s="5"/>
    </row>
    <row r="204" spans="1:9" x14ac:dyDescent="0.25">
      <c r="A204" s="2"/>
      <c r="B204" s="2"/>
      <c r="C204" s="2"/>
      <c r="D204" s="2"/>
      <c r="E204" s="7"/>
      <c r="F204" s="16" t="str">
        <f>+IF(DIARIO!D204="Clientes",UPPER(VLOOKUP(E204,CONFIG!D$2:F337,2,FALSE)),IF(DIARIO!D204="Proveedores",UPPER(VLOOKUP(E204,CONFIG!D$2:F337,2,FALSE)),IF(DIARIO!D204="Mercaderías",UPPER(VLOOKUP(E204,CONFIG!$H$2:$J$109,3,FALSE)),"-")))</f>
        <v>-</v>
      </c>
      <c r="G204" t="str">
        <f>+IF(DIARIO!D204="Clientes","C"&amp;E204,IF(DIARIO!D204="Proveedores","P"&amp;E204," "))</f>
        <v xml:space="preserve"> </v>
      </c>
      <c r="H204" s="5"/>
      <c r="I204" s="5"/>
    </row>
    <row r="205" spans="1:9" x14ac:dyDescent="0.25">
      <c r="A205" s="2"/>
      <c r="B205" s="2"/>
      <c r="C205" s="2"/>
      <c r="D205" s="2"/>
      <c r="E205" s="7"/>
      <c r="F205" s="16" t="str">
        <f>+IF(DIARIO!D205="Clientes",UPPER(VLOOKUP(E205,CONFIG!D$2:F338,2,FALSE)),IF(DIARIO!D205="Proveedores",UPPER(VLOOKUP(E205,CONFIG!D$2:F338,2,FALSE)),IF(DIARIO!D205="Mercaderías",UPPER(VLOOKUP(E205,CONFIG!$H$2:$J$109,3,FALSE)),"-")))</f>
        <v>-</v>
      </c>
      <c r="G205" t="str">
        <f>+IF(DIARIO!D205="Clientes","C"&amp;E205,IF(DIARIO!D205="Proveedores","P"&amp;E205," "))</f>
        <v xml:space="preserve"> </v>
      </c>
      <c r="H205" s="5"/>
      <c r="I205" s="5"/>
    </row>
    <row r="206" spans="1:9" x14ac:dyDescent="0.25">
      <c r="A206" s="2"/>
      <c r="B206" s="2"/>
      <c r="C206" s="2"/>
      <c r="D206" s="2"/>
      <c r="E206" s="7"/>
      <c r="F206" s="16" t="str">
        <f>+IF(DIARIO!D206="Clientes",UPPER(VLOOKUP(E206,CONFIG!D$2:F339,2,FALSE)),IF(DIARIO!D206="Proveedores",UPPER(VLOOKUP(E206,CONFIG!D$2:F339,2,FALSE)),IF(DIARIO!D206="Mercaderías",UPPER(VLOOKUP(E206,CONFIG!$H$2:$J$109,3,FALSE)),"-")))</f>
        <v>-</v>
      </c>
      <c r="G206" t="str">
        <f>+IF(DIARIO!D206="Clientes","C"&amp;E206,IF(DIARIO!D206="Proveedores","P"&amp;E206," "))</f>
        <v xml:space="preserve"> </v>
      </c>
      <c r="H206" s="5"/>
      <c r="I206" s="5"/>
    </row>
    <row r="207" spans="1:9" x14ac:dyDescent="0.25">
      <c r="A207" s="2"/>
      <c r="B207" s="2"/>
      <c r="C207" s="2"/>
      <c r="D207" s="2"/>
      <c r="E207" s="7"/>
      <c r="F207" s="16" t="str">
        <f>+IF(DIARIO!D207="Clientes",UPPER(VLOOKUP(E207,CONFIG!D$2:F340,2,FALSE)),IF(DIARIO!D207="Proveedores",UPPER(VLOOKUP(E207,CONFIG!D$2:F340,2,FALSE)),IF(DIARIO!D207="Mercaderías",UPPER(VLOOKUP(E207,CONFIG!$H$2:$J$109,3,FALSE)),"-")))</f>
        <v>-</v>
      </c>
      <c r="G207" t="str">
        <f>+IF(DIARIO!D207="Clientes","C"&amp;E207,IF(DIARIO!D207="Proveedores","P"&amp;E207," "))</f>
        <v xml:space="preserve"> </v>
      </c>
      <c r="H207" s="5"/>
      <c r="I207" s="5"/>
    </row>
    <row r="208" spans="1:9" x14ac:dyDescent="0.25">
      <c r="A208" s="2"/>
      <c r="B208" s="2"/>
      <c r="C208" s="2"/>
      <c r="D208" s="2"/>
      <c r="E208" s="7"/>
      <c r="F208" s="16" t="str">
        <f>+IF(DIARIO!D208="Clientes",UPPER(VLOOKUP(E208,CONFIG!D$2:F341,2,FALSE)),IF(DIARIO!D208="Proveedores",UPPER(VLOOKUP(E208,CONFIG!D$2:F341,2,FALSE)),IF(DIARIO!D208="Mercaderías",UPPER(VLOOKUP(E208,CONFIG!$H$2:$J$109,3,FALSE)),"-")))</f>
        <v>-</v>
      </c>
      <c r="G208" t="str">
        <f>+IF(DIARIO!D208="Clientes","C"&amp;E208,IF(DIARIO!D208="Proveedores","P"&amp;E208," "))</f>
        <v xml:space="preserve"> </v>
      </c>
      <c r="H208" s="5"/>
      <c r="I208" s="5"/>
    </row>
    <row r="209" spans="1:9" x14ac:dyDescent="0.25">
      <c r="A209" s="2"/>
      <c r="B209" s="2"/>
      <c r="C209" s="2"/>
      <c r="D209" s="2"/>
      <c r="E209" s="7"/>
      <c r="F209" s="16" t="str">
        <f>+IF(DIARIO!D209="Clientes",UPPER(VLOOKUP(E209,CONFIG!D$2:F342,2,FALSE)),IF(DIARIO!D209="Proveedores",UPPER(VLOOKUP(E209,CONFIG!D$2:F342,2,FALSE)),IF(DIARIO!D209="Mercaderías",UPPER(VLOOKUP(E209,CONFIG!$H$2:$J$109,3,FALSE)),"-")))</f>
        <v>-</v>
      </c>
      <c r="G209" t="str">
        <f>+IF(DIARIO!D209="Clientes","C"&amp;E209,IF(DIARIO!D209="Proveedores","P"&amp;E209," "))</f>
        <v xml:space="preserve"> </v>
      </c>
      <c r="H209" s="5"/>
      <c r="I209" s="5"/>
    </row>
    <row r="210" spans="1:9" x14ac:dyDescent="0.25">
      <c r="A210" s="2"/>
      <c r="B210" s="2"/>
      <c r="C210" s="2"/>
      <c r="D210" s="2"/>
      <c r="E210" s="7"/>
      <c r="F210" s="16" t="str">
        <f>+IF(DIARIO!D210="Clientes",UPPER(VLOOKUP(E210,CONFIG!D$2:F343,2,FALSE)),IF(DIARIO!D210="Proveedores",UPPER(VLOOKUP(E210,CONFIG!D$2:F343,2,FALSE)),IF(DIARIO!D210="Mercaderías",UPPER(VLOOKUP(E210,CONFIG!$H$2:$J$109,3,FALSE)),"-")))</f>
        <v>-</v>
      </c>
      <c r="G210" t="str">
        <f>+IF(DIARIO!D210="Clientes","C"&amp;E210,IF(DIARIO!D210="Proveedores","P"&amp;E210," "))</f>
        <v xml:space="preserve"> </v>
      </c>
      <c r="H210" s="5"/>
      <c r="I210" s="5"/>
    </row>
    <row r="211" spans="1:9" x14ac:dyDescent="0.25">
      <c r="A211" s="2"/>
      <c r="B211" s="2"/>
      <c r="C211" s="2"/>
      <c r="D211" s="2"/>
      <c r="E211" s="7"/>
      <c r="F211" s="16" t="str">
        <f>+IF(DIARIO!D211="Clientes",UPPER(VLOOKUP(E211,CONFIG!D$2:F344,2,FALSE)),IF(DIARIO!D211="Proveedores",UPPER(VLOOKUP(E211,CONFIG!D$2:F344,2,FALSE)),IF(DIARIO!D211="Mercaderías",UPPER(VLOOKUP(E211,CONFIG!$H$2:$J$109,3,FALSE)),"-")))</f>
        <v>-</v>
      </c>
      <c r="G211" t="str">
        <f>+IF(DIARIO!D211="Clientes","C"&amp;E211,IF(DIARIO!D211="Proveedores","P"&amp;E211," "))</f>
        <v xml:space="preserve"> </v>
      </c>
      <c r="H211" s="5"/>
      <c r="I211" s="5"/>
    </row>
    <row r="212" spans="1:9" x14ac:dyDescent="0.25">
      <c r="A212" s="2"/>
      <c r="B212" s="2"/>
      <c r="C212" s="2"/>
      <c r="D212" s="2"/>
      <c r="E212" s="7"/>
      <c r="F212" s="16" t="str">
        <f>+IF(DIARIO!D212="Clientes",UPPER(VLOOKUP(E212,CONFIG!D$2:F345,2,FALSE)),IF(DIARIO!D212="Proveedores",UPPER(VLOOKUP(E212,CONFIG!D$2:F345,2,FALSE)),IF(DIARIO!D212="Mercaderías",UPPER(VLOOKUP(E212,CONFIG!$H$2:$J$109,3,FALSE)),"-")))</f>
        <v>-</v>
      </c>
      <c r="G212" t="str">
        <f>+IF(DIARIO!D212="Clientes","C"&amp;E212,IF(DIARIO!D212="Proveedores","P"&amp;E212," "))</f>
        <v xml:space="preserve"> </v>
      </c>
      <c r="H212" s="5"/>
      <c r="I212" s="5"/>
    </row>
    <row r="213" spans="1:9" x14ac:dyDescent="0.25">
      <c r="A213" s="2"/>
      <c r="B213" s="2"/>
      <c r="C213" s="2"/>
      <c r="D213" s="2"/>
      <c r="E213" s="7"/>
      <c r="F213" s="16" t="str">
        <f>+IF(DIARIO!D213="Clientes",UPPER(VLOOKUP(E213,CONFIG!D$2:F346,2,FALSE)),IF(DIARIO!D213="Proveedores",UPPER(VLOOKUP(E213,CONFIG!D$2:F346,2,FALSE)),IF(DIARIO!D213="Mercaderías",UPPER(VLOOKUP(E213,CONFIG!$H$2:$J$109,3,FALSE)),"-")))</f>
        <v>-</v>
      </c>
      <c r="G213" t="str">
        <f>+IF(DIARIO!D213="Clientes","C"&amp;E213,IF(DIARIO!D213="Proveedores","P"&amp;E213," "))</f>
        <v xml:space="preserve"> </v>
      </c>
      <c r="H213" s="5"/>
      <c r="I213" s="5"/>
    </row>
    <row r="214" spans="1:9" x14ac:dyDescent="0.25">
      <c r="A214" s="2"/>
      <c r="B214" s="2"/>
      <c r="C214" s="2"/>
      <c r="D214" s="2"/>
      <c r="E214" s="7"/>
      <c r="F214" s="16" t="str">
        <f>+IF(DIARIO!D214="Clientes",UPPER(VLOOKUP(E214,CONFIG!D$2:F347,2,FALSE)),IF(DIARIO!D214="Proveedores",UPPER(VLOOKUP(E214,CONFIG!D$2:F347,2,FALSE)),IF(DIARIO!D214="Mercaderías",UPPER(VLOOKUP(E214,CONFIG!$H$2:$J$109,3,FALSE)),"-")))</f>
        <v>-</v>
      </c>
      <c r="G214" t="str">
        <f>+IF(DIARIO!D214="Clientes","C"&amp;E214,IF(DIARIO!D214="Proveedores","P"&amp;E214," "))</f>
        <v xml:space="preserve"> </v>
      </c>
      <c r="H214" s="5"/>
      <c r="I214" s="5"/>
    </row>
    <row r="215" spans="1:9" x14ac:dyDescent="0.25">
      <c r="A215" s="2"/>
      <c r="B215" s="2"/>
      <c r="C215" s="2"/>
      <c r="D215" s="2"/>
      <c r="E215" s="7"/>
      <c r="F215" s="16" t="str">
        <f>+IF(DIARIO!D215="Clientes",UPPER(VLOOKUP(E215,CONFIG!D$2:F348,2,FALSE)),IF(DIARIO!D215="Proveedores",UPPER(VLOOKUP(E215,CONFIG!D$2:F348,2,FALSE)),IF(DIARIO!D215="Mercaderías",UPPER(VLOOKUP(E215,CONFIG!$H$2:$J$109,3,FALSE)),"-")))</f>
        <v>-</v>
      </c>
      <c r="G215" t="str">
        <f>+IF(DIARIO!D215="Clientes","C"&amp;E215,IF(DIARIO!D215="Proveedores","P"&amp;E215," "))</f>
        <v xml:space="preserve"> </v>
      </c>
      <c r="H215" s="5"/>
      <c r="I215" s="5"/>
    </row>
    <row r="216" spans="1:9" x14ac:dyDescent="0.25">
      <c r="A216" s="2"/>
      <c r="B216" s="2"/>
      <c r="C216" s="2"/>
      <c r="D216" s="2"/>
      <c r="E216" s="7"/>
      <c r="F216" s="16" t="str">
        <f>+IF(DIARIO!D216="Clientes",UPPER(VLOOKUP(E216,CONFIG!D$2:F349,2,FALSE)),IF(DIARIO!D216="Proveedores",UPPER(VLOOKUP(E216,CONFIG!D$2:F349,2,FALSE)),IF(DIARIO!D216="Mercaderías",UPPER(VLOOKUP(E216,CONFIG!$H$2:$J$109,3,FALSE)),"-")))</f>
        <v>-</v>
      </c>
      <c r="G216" t="str">
        <f>+IF(DIARIO!D216="Clientes","C"&amp;E216,IF(DIARIO!D216="Proveedores","P"&amp;E216," "))</f>
        <v xml:space="preserve"> </v>
      </c>
      <c r="H216" s="5"/>
      <c r="I216" s="5"/>
    </row>
    <row r="217" spans="1:9" x14ac:dyDescent="0.25">
      <c r="A217" s="2"/>
      <c r="B217" s="2"/>
      <c r="C217" s="2"/>
      <c r="D217" s="2"/>
      <c r="E217" s="7"/>
      <c r="F217" s="16" t="str">
        <f>+IF(DIARIO!D217="Clientes",UPPER(VLOOKUP(E217,CONFIG!D$2:F350,2,FALSE)),IF(DIARIO!D217="Proveedores",UPPER(VLOOKUP(E217,CONFIG!D$2:F350,2,FALSE)),IF(DIARIO!D217="Mercaderías",UPPER(VLOOKUP(E217,CONFIG!$H$2:$J$109,3,FALSE)),"-")))</f>
        <v>-</v>
      </c>
      <c r="G217" t="str">
        <f>+IF(DIARIO!D217="Clientes","C"&amp;E217,IF(DIARIO!D217="Proveedores","P"&amp;E217," "))</f>
        <v xml:space="preserve"> </v>
      </c>
      <c r="H217" s="5"/>
      <c r="I217" s="5"/>
    </row>
    <row r="218" spans="1:9" x14ac:dyDescent="0.25">
      <c r="A218" s="2"/>
      <c r="B218" s="2"/>
      <c r="C218" s="2"/>
      <c r="D218" s="2"/>
      <c r="E218" s="7"/>
      <c r="F218" s="16" t="str">
        <f>+IF(DIARIO!D218="Clientes",UPPER(VLOOKUP(E218,CONFIG!D$2:F351,2,FALSE)),IF(DIARIO!D218="Proveedores",UPPER(VLOOKUP(E218,CONFIG!D$2:F351,2,FALSE)),IF(DIARIO!D218="Mercaderías",UPPER(VLOOKUP(E218,CONFIG!$H$2:$J$109,3,FALSE)),"-")))</f>
        <v>-</v>
      </c>
      <c r="G218" t="str">
        <f>+IF(DIARIO!D218="Clientes","C"&amp;E218,IF(DIARIO!D218="Proveedores","P"&amp;E218," "))</f>
        <v xml:space="preserve"> </v>
      </c>
      <c r="H218" s="5"/>
      <c r="I218" s="5"/>
    </row>
    <row r="219" spans="1:9" x14ac:dyDescent="0.25">
      <c r="A219" s="2"/>
      <c r="B219" s="2"/>
      <c r="C219" s="2"/>
      <c r="D219" s="2"/>
      <c r="E219" s="7"/>
      <c r="F219" s="16" t="str">
        <f>+IF(DIARIO!D219="Clientes",UPPER(VLOOKUP(E219,CONFIG!D$2:F352,2,FALSE)),IF(DIARIO!D219="Proveedores",UPPER(VLOOKUP(E219,CONFIG!D$2:F352,2,FALSE)),IF(DIARIO!D219="Mercaderías",UPPER(VLOOKUP(E219,CONFIG!$H$2:$J$109,3,FALSE)),"-")))</f>
        <v>-</v>
      </c>
      <c r="G219" t="str">
        <f>+IF(DIARIO!D219="Clientes","C"&amp;E219,IF(DIARIO!D219="Proveedores","P"&amp;E219," "))</f>
        <v xml:space="preserve"> </v>
      </c>
      <c r="H219" s="5"/>
      <c r="I219" s="5"/>
    </row>
    <row r="220" spans="1:9" x14ac:dyDescent="0.25">
      <c r="A220" s="2"/>
      <c r="B220" s="2"/>
      <c r="C220" s="2"/>
      <c r="D220" s="2"/>
      <c r="E220" s="7"/>
      <c r="F220" s="16" t="str">
        <f>+IF(DIARIO!D220="Clientes",UPPER(VLOOKUP(E220,CONFIG!D$2:F353,2,FALSE)),IF(DIARIO!D220="Proveedores",UPPER(VLOOKUP(E220,CONFIG!D$2:F353,2,FALSE)),IF(DIARIO!D220="Mercaderías",UPPER(VLOOKUP(E220,CONFIG!$H$2:$J$109,3,FALSE)),"-")))</f>
        <v>-</v>
      </c>
      <c r="G220" t="str">
        <f>+IF(DIARIO!D220="Clientes","C"&amp;E220,IF(DIARIO!D220="Proveedores","P"&amp;E220," "))</f>
        <v xml:space="preserve"> </v>
      </c>
      <c r="H220" s="5"/>
      <c r="I220" s="5"/>
    </row>
    <row r="221" spans="1:9" x14ac:dyDescent="0.25">
      <c r="A221" s="2"/>
      <c r="B221" s="2"/>
      <c r="C221" s="2"/>
      <c r="D221" s="2"/>
      <c r="E221" s="7"/>
      <c r="F221" s="16" t="str">
        <f>+IF(DIARIO!D221="Clientes",UPPER(VLOOKUP(E221,CONFIG!D$2:F354,2,FALSE)),IF(DIARIO!D221="Proveedores",UPPER(VLOOKUP(E221,CONFIG!D$2:F354,2,FALSE)),IF(DIARIO!D221="Mercaderías",UPPER(VLOOKUP(E221,CONFIG!$H$2:$J$109,3,FALSE)),"-")))</f>
        <v>-</v>
      </c>
      <c r="G221" t="str">
        <f>+IF(DIARIO!D221="Clientes","C"&amp;E221,IF(DIARIO!D221="Proveedores","P"&amp;E221," "))</f>
        <v xml:space="preserve"> </v>
      </c>
      <c r="H221" s="5"/>
      <c r="I221" s="5"/>
    </row>
    <row r="222" spans="1:9" x14ac:dyDescent="0.25">
      <c r="A222" s="2"/>
      <c r="B222" s="2"/>
      <c r="C222" s="2"/>
      <c r="D222" s="2"/>
      <c r="E222" s="7"/>
      <c r="F222" s="16" t="str">
        <f>+IF(DIARIO!D222="Clientes",UPPER(VLOOKUP(E222,CONFIG!D$2:F355,2,FALSE)),IF(DIARIO!D222="Proveedores",UPPER(VLOOKUP(E222,CONFIG!D$2:F355,2,FALSE)),IF(DIARIO!D222="Mercaderías",UPPER(VLOOKUP(E222,CONFIG!$H$2:$J$109,3,FALSE)),"-")))</f>
        <v>-</v>
      </c>
      <c r="G222" t="str">
        <f>+IF(DIARIO!D222="Clientes","C"&amp;E222,IF(DIARIO!D222="Proveedores","P"&amp;E222," "))</f>
        <v xml:space="preserve"> </v>
      </c>
      <c r="H222" s="5"/>
      <c r="I222" s="5"/>
    </row>
    <row r="223" spans="1:9" x14ac:dyDescent="0.25">
      <c r="A223" s="2"/>
      <c r="B223" s="2"/>
      <c r="C223" s="2"/>
      <c r="D223" s="2"/>
      <c r="E223" s="7"/>
      <c r="F223" s="16" t="str">
        <f>+IF(DIARIO!D223="Clientes",UPPER(VLOOKUP(E223,CONFIG!D$2:F356,2,FALSE)),IF(DIARIO!D223="Proveedores",UPPER(VLOOKUP(E223,CONFIG!D$2:F356,2,FALSE)),IF(DIARIO!D223="Mercaderías",UPPER(VLOOKUP(E223,CONFIG!$H$2:$J$109,3,FALSE)),"-")))</f>
        <v>-</v>
      </c>
      <c r="G223" t="str">
        <f>+IF(DIARIO!D223="Clientes","C"&amp;E223,IF(DIARIO!D223="Proveedores","P"&amp;E223," "))</f>
        <v xml:space="preserve"> </v>
      </c>
      <c r="H223" s="5"/>
      <c r="I223" s="5"/>
    </row>
    <row r="224" spans="1:9" x14ac:dyDescent="0.25">
      <c r="A224" s="2"/>
      <c r="B224" s="2"/>
      <c r="C224" s="2"/>
      <c r="D224" s="2"/>
      <c r="E224" s="7"/>
      <c r="F224" s="16" t="str">
        <f>+IF(DIARIO!D224="Clientes",UPPER(VLOOKUP(E224,CONFIG!D$2:F357,2,FALSE)),IF(DIARIO!D224="Proveedores",UPPER(VLOOKUP(E224,CONFIG!D$2:F357,2,FALSE)),IF(DIARIO!D224="Mercaderías",UPPER(VLOOKUP(E224,CONFIG!$H$2:$J$109,3,FALSE)),"-")))</f>
        <v>-</v>
      </c>
      <c r="G224" t="str">
        <f>+IF(DIARIO!D224="Clientes","C"&amp;E224,IF(DIARIO!D224="Proveedores","P"&amp;E224," "))</f>
        <v xml:space="preserve"> </v>
      </c>
      <c r="H224" s="5"/>
      <c r="I224" s="5"/>
    </row>
    <row r="225" spans="5:7" x14ac:dyDescent="0.25">
      <c r="E225" s="7"/>
      <c r="F225" s="16" t="str">
        <f>+IF(DIARIO!D225="Clientes",UPPER(VLOOKUP(E225,CONFIG!D$2:F358,2,FALSE)),IF(DIARIO!D225="Proveedores",UPPER(VLOOKUP(E225,CONFIG!D$2:F358,2,FALSE)),IF(DIARIO!D225="Mercaderías",UPPER(VLOOKUP(E225,CONFIG!$H$2:$J$109,3,FALSE)),"-")))</f>
        <v>-</v>
      </c>
      <c r="G225" t="str">
        <f>+IF(DIARIO!D225="Clientes","C"&amp;E225,IF(DIARIO!D225="Proveedores","P"&amp;E225," "))</f>
        <v xml:space="preserve"> </v>
      </c>
    </row>
    <row r="226" spans="5:7" x14ac:dyDescent="0.25">
      <c r="E226" s="7"/>
      <c r="F226" s="16" t="str">
        <f>+IF(DIARIO!D226="Clientes",UPPER(VLOOKUP(E226,CONFIG!D$2:F359,2,FALSE)),IF(DIARIO!D226="Proveedores",UPPER(VLOOKUP(E226,CONFIG!D$2:F359,2,FALSE)),IF(DIARIO!D226="Mercaderías",UPPER(VLOOKUP(E226,CONFIG!$H$2:$J$109,3,FALSE)),"-")))</f>
        <v>-</v>
      </c>
      <c r="G226" t="str">
        <f>+IF(DIARIO!D226="Clientes","C"&amp;E226,IF(DIARIO!D226="Proveedores","P"&amp;E226," "))</f>
        <v xml:space="preserve"> </v>
      </c>
    </row>
    <row r="227" spans="5:7" x14ac:dyDescent="0.25">
      <c r="E227" s="7"/>
      <c r="F227" s="16" t="str">
        <f>+IF(DIARIO!D227="Clientes",UPPER(VLOOKUP(E227,CONFIG!D$2:F360,2,FALSE)),IF(DIARIO!D227="Proveedores",UPPER(VLOOKUP(E227,CONFIG!D$2:F360,2,FALSE)),IF(DIARIO!D227="Mercaderías",UPPER(VLOOKUP(E227,CONFIG!$H$2:$J$109,3,FALSE)),"-")))</f>
        <v>-</v>
      </c>
      <c r="G227" t="str">
        <f>+IF(DIARIO!D227="Clientes","C"&amp;E227,IF(DIARIO!D227="Proveedores","P"&amp;E227," "))</f>
        <v xml:space="preserve"> </v>
      </c>
    </row>
    <row r="228" spans="5:7" x14ac:dyDescent="0.25">
      <c r="E228" s="7"/>
      <c r="F228" s="16" t="str">
        <f>+IF(DIARIO!D228="Clientes",UPPER(VLOOKUP(E228,CONFIG!D$2:F361,2,FALSE)),IF(DIARIO!D228="Proveedores",UPPER(VLOOKUP(E228,CONFIG!D$2:F361,2,FALSE)),IF(DIARIO!D228="Mercaderías",UPPER(VLOOKUP(E228,CONFIG!$H$2:$J$109,3,FALSE)),"-")))</f>
        <v>-</v>
      </c>
      <c r="G228" t="str">
        <f>+IF(DIARIO!D228="Clientes","C"&amp;E228,IF(DIARIO!D228="Proveedores","P"&amp;E228," "))</f>
        <v xml:space="preserve"> </v>
      </c>
    </row>
    <row r="229" spans="5:7" x14ac:dyDescent="0.25">
      <c r="E229" s="7"/>
      <c r="F229" s="16" t="str">
        <f>+IF(DIARIO!D229="Clientes",UPPER(VLOOKUP(E229,CONFIG!D$2:F362,2,FALSE)),IF(DIARIO!D229="Proveedores",UPPER(VLOOKUP(E229,CONFIG!D$2:F362,2,FALSE)),IF(DIARIO!D229="Mercaderías",UPPER(VLOOKUP(E229,CONFIG!$H$2:$J$109,3,FALSE)),"-")))</f>
        <v>-</v>
      </c>
      <c r="G229" t="str">
        <f>+IF(DIARIO!D229="Clientes","C"&amp;E229,IF(DIARIO!D229="Proveedores","P"&amp;E229," "))</f>
        <v xml:space="preserve"> </v>
      </c>
    </row>
    <row r="230" spans="5:7" x14ac:dyDescent="0.25">
      <c r="E230" s="7"/>
      <c r="F230" s="16" t="str">
        <f>+IF(DIARIO!D230="Clientes",UPPER(VLOOKUP(E230,CONFIG!D$2:F363,2,FALSE)),IF(DIARIO!D230="Proveedores",UPPER(VLOOKUP(E230,CONFIG!D$2:F363,2,FALSE)),IF(DIARIO!D230="Mercaderías",UPPER(VLOOKUP(E230,CONFIG!$H$2:$J$109,3,FALSE)),"-")))</f>
        <v>-</v>
      </c>
      <c r="G230" t="str">
        <f>+IF(DIARIO!D230="Clientes","C"&amp;E230,IF(DIARIO!D230="Proveedores","P"&amp;E230," "))</f>
        <v xml:space="preserve"> </v>
      </c>
    </row>
    <row r="231" spans="5:7" x14ac:dyDescent="0.25">
      <c r="E231" s="7"/>
      <c r="F231" s="16" t="str">
        <f>+IF(DIARIO!D231="Clientes",UPPER(VLOOKUP(E231,CONFIG!D$2:F364,2,FALSE)),IF(DIARIO!D231="Proveedores",UPPER(VLOOKUP(E231,CONFIG!D$2:F364,2,FALSE)),IF(DIARIO!D231="Mercaderías",UPPER(VLOOKUP(E231,CONFIG!$H$2:$J$109,3,FALSE)),"-")))</f>
        <v>-</v>
      </c>
      <c r="G231" t="str">
        <f>+IF(DIARIO!D231="Clientes","C"&amp;E231,IF(DIARIO!D231="Proveedores","P"&amp;E231," "))</f>
        <v xml:space="preserve"> </v>
      </c>
    </row>
    <row r="232" spans="5:7" x14ac:dyDescent="0.25">
      <c r="E232" s="7"/>
      <c r="F232" s="16" t="str">
        <f>+IF(DIARIO!D232="Clientes",UPPER(VLOOKUP(E232,CONFIG!D$2:F365,2,FALSE)),IF(DIARIO!D232="Proveedores",UPPER(VLOOKUP(E232,CONFIG!D$2:F365,2,FALSE)),IF(DIARIO!D232="Mercaderías",UPPER(VLOOKUP(E232,CONFIG!$H$2:$J$109,3,FALSE)),"-")))</f>
        <v>-</v>
      </c>
      <c r="G232" t="str">
        <f>+IF(DIARIO!D232="Clientes","C"&amp;E232,IF(DIARIO!D232="Proveedores","P"&amp;E232," "))</f>
        <v xml:space="preserve"> </v>
      </c>
    </row>
    <row r="233" spans="5:7" x14ac:dyDescent="0.25">
      <c r="E233" s="7"/>
      <c r="F233" s="16" t="str">
        <f>+IF(DIARIO!D233="Clientes",UPPER(VLOOKUP(E233,CONFIG!D$2:F366,2,FALSE)),IF(DIARIO!D233="Proveedores",UPPER(VLOOKUP(E233,CONFIG!D$2:F366,2,FALSE)),IF(DIARIO!D233="Mercaderías",UPPER(VLOOKUP(E233,CONFIG!$H$2:$J$109,3,FALSE)),"-")))</f>
        <v>-</v>
      </c>
      <c r="G233" t="str">
        <f>+IF(DIARIO!D233="Clientes","C"&amp;E233,IF(DIARIO!D233="Proveedores","P"&amp;E233," "))</f>
        <v xml:space="preserve"> </v>
      </c>
    </row>
    <row r="234" spans="5:7" x14ac:dyDescent="0.25">
      <c r="E234" s="7"/>
      <c r="F234" s="16" t="str">
        <f>+IF(DIARIO!D234="Clientes",UPPER(VLOOKUP(E234,CONFIG!D$2:F367,2,FALSE)),IF(DIARIO!D234="Proveedores",UPPER(VLOOKUP(E234,CONFIG!D$2:F367,2,FALSE)),IF(DIARIO!D234="Mercaderías",UPPER(VLOOKUP(E234,CONFIG!$H$2:$J$109,3,FALSE)),"-")))</f>
        <v>-</v>
      </c>
      <c r="G234" t="str">
        <f>+IF(DIARIO!D234="Clientes","C"&amp;E234,IF(DIARIO!D234="Proveedores","P"&amp;E234," "))</f>
        <v xml:space="preserve"> </v>
      </c>
    </row>
    <row r="235" spans="5:7" x14ac:dyDescent="0.25">
      <c r="E235" s="7"/>
      <c r="F235" s="16" t="str">
        <f>+IF(DIARIO!D235="Clientes",UPPER(VLOOKUP(E235,CONFIG!D$2:F368,2,FALSE)),IF(DIARIO!D235="Proveedores",UPPER(VLOOKUP(E235,CONFIG!D$2:F368,2,FALSE)),IF(DIARIO!D235="Mercaderías",UPPER(VLOOKUP(E235,CONFIG!$H$2:$J$109,3,FALSE)),"-")))</f>
        <v>-</v>
      </c>
      <c r="G235" t="str">
        <f>+IF(DIARIO!D235="Clientes","C"&amp;E235,IF(DIARIO!D235="Proveedores","P"&amp;E235," "))</f>
        <v xml:space="preserve"> </v>
      </c>
    </row>
    <row r="236" spans="5:7" x14ac:dyDescent="0.25">
      <c r="E236" s="7"/>
      <c r="F236" s="16" t="str">
        <f>+IF(DIARIO!D236="Clientes",UPPER(VLOOKUP(E236,CONFIG!D$2:F369,2,FALSE)),IF(DIARIO!D236="Proveedores",UPPER(VLOOKUP(E236,CONFIG!D$2:F369,2,FALSE)),IF(DIARIO!D236="Mercaderías",UPPER(VLOOKUP(E236,CONFIG!$H$2:$J$109,3,FALSE)),"-")))</f>
        <v>-</v>
      </c>
      <c r="G236" t="str">
        <f>+IF(DIARIO!D236="Clientes","C"&amp;E236,IF(DIARIO!D236="Proveedores","P"&amp;E236," "))</f>
        <v xml:space="preserve"> </v>
      </c>
    </row>
    <row r="237" spans="5:7" x14ac:dyDescent="0.25">
      <c r="F237" s="16" t="str">
        <f>+IF(DIARIO!D237="Clientes",UPPER(VLOOKUP(E237,CONFIG!D$2:F370,2,FALSE)),IF(DIARIO!D237="Proveedores",UPPER(VLOOKUP(E237,CONFIG!D$2:F370,2,FALSE)),IF(DIARIO!D237="Mercaderías",UPPER(VLOOKUP(E237,CONFIG!$H$2:$J$109,3,FALSE)),"-")))</f>
        <v>-</v>
      </c>
      <c r="G237" t="str">
        <f>+IF(DIARIO!D237="Clientes","C"&amp;E237,IF(DIARIO!D237="Proveedores","P"&amp;E237," "))</f>
        <v xml:space="preserve"> </v>
      </c>
    </row>
    <row r="238" spans="5:7" x14ac:dyDescent="0.25">
      <c r="F238" s="16" t="str">
        <f>+IF(DIARIO!D238="Clientes",UPPER(VLOOKUP(E238,CONFIG!D$2:F371,2,FALSE)),IF(DIARIO!D238="Proveedores",UPPER(VLOOKUP(E238,CONFIG!D$2:F371,2,FALSE)),IF(DIARIO!D238="Mercaderías",UPPER(VLOOKUP(E238,CONFIG!$H$2:$J$109,3,FALSE)),"-")))</f>
        <v>-</v>
      </c>
      <c r="G238" t="str">
        <f>+IF(DIARIO!D238="Clientes","C"&amp;E238,IF(DIARIO!D238="Proveedores","P"&amp;E238," "))</f>
        <v xml:space="preserve"> </v>
      </c>
    </row>
    <row r="239" spans="5:7" x14ac:dyDescent="0.25">
      <c r="F239" s="16" t="str">
        <f>+IF(DIARIO!D239="Clientes",UPPER(VLOOKUP(E239,CONFIG!D$2:F372,2,FALSE)),IF(DIARIO!D239="Proveedores",UPPER(VLOOKUP(E239,CONFIG!D$2:F372,2,FALSE)),IF(DIARIO!D239="Mercaderías",UPPER(VLOOKUP(E239,CONFIG!$H$2:$J$109,3,FALSE)),"-")))</f>
        <v>-</v>
      </c>
      <c r="G239" t="str">
        <f>+IF(DIARIO!D239="Clientes","C"&amp;E239,IF(DIARIO!D239="Proveedores","P"&amp;E239," "))</f>
        <v xml:space="preserve"> </v>
      </c>
    </row>
    <row r="240" spans="5:7" x14ac:dyDescent="0.25">
      <c r="F240" s="16" t="str">
        <f>+IF(DIARIO!D240="Clientes",UPPER(VLOOKUP(E240,CONFIG!D$2:F373,2,FALSE)),IF(DIARIO!D240="Proveedores",UPPER(VLOOKUP(E240,CONFIG!D$2:F373,2,FALSE)),IF(DIARIO!D240="Mercaderías",UPPER(VLOOKUP(E240,CONFIG!$H$2:$J$109,3,FALSE)),"-")))</f>
        <v>-</v>
      </c>
      <c r="G240" t="str">
        <f>+IF(DIARIO!D240="Clientes","C"&amp;E240,IF(DIARIO!D240="Proveedores","P"&amp;E240," "))</f>
        <v xml:space="preserve"> </v>
      </c>
    </row>
    <row r="241" spans="6:7" x14ac:dyDescent="0.25">
      <c r="F241" s="16" t="str">
        <f>+IF(DIARIO!D241="Clientes",UPPER(VLOOKUP(E241,CONFIG!D$2:F374,2,FALSE)),IF(DIARIO!D241="Proveedores",UPPER(VLOOKUP(E241,CONFIG!D$2:F374,2,FALSE)),IF(DIARIO!D241="Mercaderías",UPPER(VLOOKUP(E241,CONFIG!$H$2:$J$109,3,FALSE)),"-")))</f>
        <v>-</v>
      </c>
      <c r="G241" t="str">
        <f>+IF(DIARIO!D241="Clientes","C"&amp;E241,IF(DIARIO!D241="Proveedores","P"&amp;E241," "))</f>
        <v xml:space="preserve"> </v>
      </c>
    </row>
    <row r="242" spans="6:7" x14ac:dyDescent="0.25">
      <c r="F242" s="16" t="str">
        <f>+IF(DIARIO!D242="Clientes",UPPER(VLOOKUP(E242,CONFIG!D$2:F375,2,FALSE)),IF(DIARIO!D242="Proveedores",UPPER(VLOOKUP(E242,CONFIG!D$2:F375,2,FALSE)),IF(DIARIO!D242="Mercaderías",UPPER(VLOOKUP(E242,CONFIG!$H$2:$J$109,3,FALSE)),"-")))</f>
        <v>-</v>
      </c>
      <c r="G242" t="str">
        <f>+IF(DIARIO!D242="Clientes","C"&amp;E242,IF(DIARIO!D242="Proveedores","P"&amp;E242," "))</f>
        <v xml:space="preserve"> </v>
      </c>
    </row>
    <row r="243" spans="6:7" x14ac:dyDescent="0.25">
      <c r="F243" s="16" t="str">
        <f>+IF(DIARIO!D243="Clientes",UPPER(VLOOKUP(E243,CONFIG!D$2:F376,2,FALSE)),IF(DIARIO!D243="Proveedores",UPPER(VLOOKUP(E243,CONFIG!D$2:F376,2,FALSE)),IF(DIARIO!D243="Mercaderías",UPPER(VLOOKUP(E243,CONFIG!$H$2:$J$109,3,FALSE)),"-")))</f>
        <v>-</v>
      </c>
      <c r="G243" t="str">
        <f>+IF(DIARIO!D243="Clientes","C"&amp;E243,IF(DIARIO!D243="Proveedores","P"&amp;E243," "))</f>
        <v xml:space="preserve"> </v>
      </c>
    </row>
    <row r="244" spans="6:7" x14ac:dyDescent="0.25">
      <c r="F244" s="16" t="str">
        <f>+IF(DIARIO!D244="Clientes",UPPER(VLOOKUP(E244,CONFIG!D$2:F377,2,FALSE)),IF(DIARIO!D244="Proveedores",UPPER(VLOOKUP(E244,CONFIG!D$2:F377,2,FALSE)),IF(DIARIO!D244="Mercaderías",UPPER(VLOOKUP(E244,CONFIG!$H$2:$J$109,3,FALSE)),"-")))</f>
        <v>-</v>
      </c>
      <c r="G244" t="str">
        <f>+IF(DIARIO!D244="Clientes","C"&amp;E244,IF(DIARIO!D244="Proveedores","P"&amp;E244," "))</f>
        <v xml:space="preserve"> </v>
      </c>
    </row>
    <row r="245" spans="6:7" x14ac:dyDescent="0.25">
      <c r="F245" s="16" t="str">
        <f>+IF(DIARIO!D245="Clientes",UPPER(VLOOKUP(E245,CONFIG!D$2:F378,2,FALSE)),IF(DIARIO!D245="Proveedores",UPPER(VLOOKUP(E245,CONFIG!D$2:F378,2,FALSE)),IF(DIARIO!D245="Mercaderías",UPPER(VLOOKUP(E245,CONFIG!$H$2:$J$109,3,FALSE)),"-")))</f>
        <v>-</v>
      </c>
      <c r="G245" t="str">
        <f>+IF(DIARIO!D245="Clientes","C"&amp;E245,IF(DIARIO!D245="Proveedores","P"&amp;E245," "))</f>
        <v xml:space="preserve"> </v>
      </c>
    </row>
    <row r="246" spans="6:7" x14ac:dyDescent="0.25">
      <c r="F246" s="16" t="str">
        <f>+IF(DIARIO!D246="Clientes",UPPER(VLOOKUP(E246,CONFIG!D$2:F379,2,FALSE)),IF(DIARIO!D246="Proveedores",UPPER(VLOOKUP(E246,CONFIG!D$2:F379,2,FALSE)),IF(DIARIO!D246="Mercaderías",UPPER(VLOOKUP(E246,CONFIG!$H$2:$J$109,3,FALSE)),"-")))</f>
        <v>-</v>
      </c>
      <c r="G246" t="str">
        <f>+IF(DIARIO!D246="Clientes","C"&amp;E246,IF(DIARIO!D246="Proveedores","P"&amp;E246," "))</f>
        <v xml:space="preserve"> </v>
      </c>
    </row>
    <row r="247" spans="6:7" x14ac:dyDescent="0.25">
      <c r="F247" s="16" t="str">
        <f>+IF(DIARIO!D247="Clientes",UPPER(VLOOKUP(E247,CONFIG!D$2:F380,2,FALSE)),IF(DIARIO!D247="Proveedores",UPPER(VLOOKUP(E247,CONFIG!D$2:F380,2,FALSE)),IF(DIARIO!D247="Mercaderías",UPPER(VLOOKUP(E247,CONFIG!$H$2:$J$109,3,FALSE)),"-")))</f>
        <v>-</v>
      </c>
      <c r="G247" t="str">
        <f>+IF(DIARIO!D247="Clientes","C"&amp;E247,IF(DIARIO!D247="Proveedores","P"&amp;E247," "))</f>
        <v xml:space="preserve"> </v>
      </c>
    </row>
    <row r="248" spans="6:7" x14ac:dyDescent="0.25">
      <c r="F248" s="16" t="str">
        <f>+IF(DIARIO!D248="Clientes",UPPER(VLOOKUP(E248,CONFIG!D$2:F381,2,FALSE)),IF(DIARIO!D248="Proveedores",UPPER(VLOOKUP(E248,CONFIG!D$2:F381,2,FALSE)),IF(DIARIO!D248="Mercaderías",UPPER(VLOOKUP(E248,CONFIG!$H$2:$J$109,3,FALSE)),"-")))</f>
        <v>-</v>
      </c>
      <c r="G248" t="str">
        <f>+IF(DIARIO!D248="Clientes","C"&amp;E248,IF(DIARIO!D248="Proveedores","P"&amp;E248," "))</f>
        <v xml:space="preserve"> </v>
      </c>
    </row>
    <row r="249" spans="6:7" x14ac:dyDescent="0.25">
      <c r="F249" s="16" t="str">
        <f>+IF(DIARIO!D249="Clientes",UPPER(VLOOKUP(E249,CONFIG!D$2:F382,2,FALSE)),IF(DIARIO!D249="Proveedores",UPPER(VLOOKUP(E249,CONFIG!D$2:F382,2,FALSE)),IF(DIARIO!D249="Mercaderías",UPPER(VLOOKUP(E249,CONFIG!$H$2:$J$109,3,FALSE)),"-")))</f>
        <v>-</v>
      </c>
      <c r="G249" t="str">
        <f>+IF(DIARIO!D249="Clientes","C"&amp;E249,IF(DIARIO!D249="Proveedores","P"&amp;E249," "))</f>
        <v xml:space="preserve"> </v>
      </c>
    </row>
    <row r="250" spans="6:7" x14ac:dyDescent="0.25">
      <c r="F250" s="16" t="str">
        <f>+IF(DIARIO!D250="Clientes",UPPER(VLOOKUP(E250,CONFIG!D$2:F383,2,FALSE)),IF(DIARIO!D250="Proveedores",UPPER(VLOOKUP(E250,CONFIG!D$2:F383,2,FALSE)),IF(DIARIO!D250="Mercaderías",UPPER(VLOOKUP(E250,CONFIG!$H$2:$J$109,3,FALSE)),"-")))</f>
        <v>-</v>
      </c>
      <c r="G250" t="str">
        <f>+IF(DIARIO!D250="Clientes","C"&amp;E250,IF(DIARIO!D250="Proveedores","P"&amp;E250," "))</f>
        <v xml:space="preserve"> </v>
      </c>
    </row>
    <row r="251" spans="6:7" x14ac:dyDescent="0.25">
      <c r="F251" s="16" t="str">
        <f>+IF(DIARIO!D251="Clientes",UPPER(VLOOKUP(E251,CONFIG!D$2:F384,2,FALSE)),IF(DIARIO!D251="Proveedores",UPPER(VLOOKUP(E251,CONFIG!D$2:F384,2,FALSE)),IF(DIARIO!D251="Mercaderías",UPPER(VLOOKUP(E251,CONFIG!$H$2:$J$109,3,FALSE)),"-")))</f>
        <v>-</v>
      </c>
      <c r="G251" t="str">
        <f>+IF(DIARIO!D251="Clientes","C"&amp;E251,IF(DIARIO!D251="Proveedores","P"&amp;E251," "))</f>
        <v xml:space="preserve"> </v>
      </c>
    </row>
    <row r="252" spans="6:7" x14ac:dyDescent="0.25">
      <c r="F252" s="16" t="str">
        <f>+IF(DIARIO!D252="Clientes",UPPER(VLOOKUP(E252,CONFIG!D$2:F385,2,FALSE)),IF(DIARIO!D252="Proveedores",UPPER(VLOOKUP(E252,CONFIG!D$2:F385,2,FALSE)),IF(DIARIO!D252="Mercaderías",UPPER(VLOOKUP(E252,CONFIG!$H$2:$J$109,3,FALSE)),"-")))</f>
        <v>-</v>
      </c>
      <c r="G252" t="str">
        <f>+IF(DIARIO!D252="Clientes","C"&amp;E252,IF(DIARIO!D252="Proveedores","P"&amp;E252," "))</f>
        <v xml:space="preserve"> </v>
      </c>
    </row>
    <row r="253" spans="6:7" x14ac:dyDescent="0.25">
      <c r="F253" s="16" t="str">
        <f>+IF(DIARIO!D253="Clientes",UPPER(VLOOKUP(E253,CONFIG!D$2:F386,2,FALSE)),IF(DIARIO!D253="Proveedores",UPPER(VLOOKUP(E253,CONFIG!D$2:F386,2,FALSE)),IF(DIARIO!D253="Mercaderías",UPPER(VLOOKUP(E253,CONFIG!$H$2:$J$109,3,FALSE)),"-")))</f>
        <v>-</v>
      </c>
      <c r="G253" t="str">
        <f>+IF(DIARIO!D253="Clientes","C"&amp;E253,IF(DIARIO!D253="Proveedores","P"&amp;E253," "))</f>
        <v xml:space="preserve"> </v>
      </c>
    </row>
    <row r="254" spans="6:7" x14ac:dyDescent="0.25">
      <c r="F254" s="16" t="str">
        <f>+IF(DIARIO!D254="Clientes",UPPER(VLOOKUP(E254,CONFIG!D$2:F387,2,FALSE)),IF(DIARIO!D254="Proveedores",UPPER(VLOOKUP(E254,CONFIG!D$2:F387,2,FALSE)),IF(DIARIO!D254="Mercaderías",UPPER(VLOOKUP(E254,CONFIG!$H$2:$J$109,3,FALSE)),"-")))</f>
        <v>-</v>
      </c>
      <c r="G254" t="str">
        <f>+IF(DIARIO!D254="Clientes","C"&amp;E254,IF(DIARIO!D254="Proveedores","P"&amp;E254," "))</f>
        <v xml:space="preserve"> </v>
      </c>
    </row>
    <row r="255" spans="6:7" x14ac:dyDescent="0.25">
      <c r="F255" s="16" t="str">
        <f>+IF(DIARIO!D255="Clientes",UPPER(VLOOKUP(E255,CONFIG!D$2:F388,2,FALSE)),IF(DIARIO!D255="Proveedores",UPPER(VLOOKUP(E255,CONFIG!D$2:F388,2,FALSE)),IF(DIARIO!D255="Mercaderías",UPPER(VLOOKUP(E255,CONFIG!$H$2:$J$109,3,FALSE)),"-")))</f>
        <v>-</v>
      </c>
      <c r="G255" t="str">
        <f>+IF(DIARIO!D255="Clientes","C"&amp;E255,IF(DIARIO!D255="Proveedores","P"&amp;E255," "))</f>
        <v xml:space="preserve"> </v>
      </c>
    </row>
    <row r="256" spans="6:7" x14ac:dyDescent="0.25">
      <c r="F256" s="16" t="str">
        <f>+IF(DIARIO!D256="Clientes",UPPER(VLOOKUP(E256,CONFIG!D$2:F389,2,FALSE)),IF(DIARIO!D256="Proveedores",UPPER(VLOOKUP(E256,CONFIG!D$2:F389,2,FALSE)),IF(DIARIO!D256="Mercaderías",UPPER(VLOOKUP(E256,CONFIG!$H$2:$J$109,3,FALSE)),"-")))</f>
        <v>-</v>
      </c>
      <c r="G256" t="str">
        <f>+IF(DIARIO!D256="Clientes","C"&amp;E256,IF(DIARIO!D256="Proveedores","P"&amp;E256," "))</f>
        <v xml:space="preserve"> </v>
      </c>
    </row>
    <row r="257" spans="6:7" x14ac:dyDescent="0.25">
      <c r="F257" s="16" t="str">
        <f>+IF(DIARIO!D257="Clientes",UPPER(VLOOKUP(E257,CONFIG!D$2:F390,2,FALSE)),IF(DIARIO!D257="Proveedores",UPPER(VLOOKUP(E257,CONFIG!D$2:F390,2,FALSE)),IF(DIARIO!D257="Mercaderías",UPPER(VLOOKUP(E257,CONFIG!$H$2:$J$109,3,FALSE)),"-")))</f>
        <v>-</v>
      </c>
      <c r="G257" t="str">
        <f>+IF(DIARIO!D257="Clientes","C"&amp;E257,IF(DIARIO!D257="Proveedores","P"&amp;E257," "))</f>
        <v xml:space="preserve"> </v>
      </c>
    </row>
    <row r="258" spans="6:7" x14ac:dyDescent="0.25">
      <c r="F258" s="16" t="str">
        <f>+IF(DIARIO!D258="Clientes",UPPER(VLOOKUP(E258,CONFIG!D$2:F391,2,FALSE)),IF(DIARIO!D258="Proveedores",UPPER(VLOOKUP(E258,CONFIG!D$2:F391,2,FALSE)),IF(DIARIO!D258="Mercaderías",UPPER(VLOOKUP(E258,CONFIG!$H$2:$J$109,3,FALSE)),"-")))</f>
        <v>-</v>
      </c>
      <c r="G258" t="str">
        <f>+IF(DIARIO!D258="Clientes","C"&amp;E258,IF(DIARIO!D258="Proveedores","P"&amp;E258," "))</f>
        <v xml:space="preserve"> </v>
      </c>
    </row>
    <row r="259" spans="6:7" x14ac:dyDescent="0.25">
      <c r="F259" s="16" t="str">
        <f>+IF(DIARIO!D259="Clientes",UPPER(VLOOKUP(E259,CONFIG!D$2:F392,2,FALSE)),IF(DIARIO!D259="Proveedores",UPPER(VLOOKUP(E259,CONFIG!D$2:F392,2,FALSE)),IF(DIARIO!D259="Mercaderías",UPPER(VLOOKUP(E259,CONFIG!$H$2:$J$109,3,FALSE)),"-")))</f>
        <v>-</v>
      </c>
      <c r="G259" t="str">
        <f>+IF(DIARIO!D259="Clientes","C"&amp;E259,IF(DIARIO!D259="Proveedores","P"&amp;E259," "))</f>
        <v xml:space="preserve"> </v>
      </c>
    </row>
    <row r="260" spans="6:7" x14ac:dyDescent="0.25">
      <c r="F260" s="16" t="str">
        <f>+IF(DIARIO!D260="Clientes",UPPER(VLOOKUP(E260,CONFIG!D$2:F393,2,FALSE)),IF(DIARIO!D260="Proveedores",UPPER(VLOOKUP(E260,CONFIG!D$2:F393,2,FALSE)),IF(DIARIO!D260="Mercaderías",UPPER(VLOOKUP(E260,CONFIG!$H$2:$J$109,3,FALSE)),"-")))</f>
        <v>-</v>
      </c>
      <c r="G260" t="str">
        <f>+IF(DIARIO!D260="Clientes","C"&amp;E260,IF(DIARIO!D260="Proveedores","P"&amp;E260," "))</f>
        <v xml:space="preserve"> </v>
      </c>
    </row>
    <row r="261" spans="6:7" x14ac:dyDescent="0.25">
      <c r="F261" s="16" t="str">
        <f>+IF(DIARIO!D261="Clientes",UPPER(VLOOKUP(E261,CONFIG!D$2:F394,2,FALSE)),IF(DIARIO!D261="Proveedores",UPPER(VLOOKUP(E261,CONFIG!D$2:F394,2,FALSE)),IF(DIARIO!D261="Mercaderías",UPPER(VLOOKUP(E261,CONFIG!$H$2:$J$109,3,FALSE)),"-")))</f>
        <v>-</v>
      </c>
      <c r="G261" t="str">
        <f>+IF(DIARIO!D261="Clientes","C"&amp;E261,IF(DIARIO!D261="Proveedores","P"&amp;E261," "))</f>
        <v xml:space="preserve"> </v>
      </c>
    </row>
    <row r="262" spans="6:7" x14ac:dyDescent="0.25">
      <c r="F262" s="16" t="str">
        <f>+IF(DIARIO!D262="Clientes",UPPER(VLOOKUP(E262,CONFIG!D$2:F395,2,FALSE)),IF(DIARIO!D262="Proveedores",UPPER(VLOOKUP(E262,CONFIG!D$2:F395,2,FALSE)),IF(DIARIO!D262="Mercaderías",UPPER(VLOOKUP(E262,CONFIG!$H$2:$J$109,3,FALSE)),"-")))</f>
        <v>-</v>
      </c>
      <c r="G262" t="str">
        <f>+IF(DIARIO!D262="Clientes","C"&amp;E262,IF(DIARIO!D262="Proveedores","P"&amp;E262," "))</f>
        <v xml:space="preserve"> </v>
      </c>
    </row>
    <row r="263" spans="6:7" x14ac:dyDescent="0.25">
      <c r="F263" s="16" t="str">
        <f>+IF(DIARIO!D263="Clientes",UPPER(VLOOKUP(E263,CONFIG!D$2:F396,2,FALSE)),IF(DIARIO!D263="Proveedores",UPPER(VLOOKUP(E263,CONFIG!D$2:F396,2,FALSE)),IF(DIARIO!D263="Mercaderías",UPPER(VLOOKUP(E263,CONFIG!$H$2:$J$109,3,FALSE)),"-")))</f>
        <v>-</v>
      </c>
      <c r="G263" t="str">
        <f>+IF(DIARIO!D263="Clientes","C"&amp;E263,IF(DIARIO!D263="Proveedores","P"&amp;E263," "))</f>
        <v xml:space="preserve"> </v>
      </c>
    </row>
    <row r="264" spans="6:7" x14ac:dyDescent="0.25">
      <c r="F264" s="16" t="str">
        <f>+IF(DIARIO!D264="Clientes",UPPER(VLOOKUP(E264,CONFIG!D$2:F397,2,FALSE)),IF(DIARIO!D264="Proveedores",UPPER(VLOOKUP(E264,CONFIG!D$2:F397,2,FALSE)),IF(DIARIO!D264="Mercaderías",UPPER(VLOOKUP(E264,CONFIG!$H$2:$J$109,3,FALSE)),"-")))</f>
        <v>-</v>
      </c>
      <c r="G264" t="str">
        <f>+IF(DIARIO!D264="Clientes","C"&amp;E264,IF(DIARIO!D264="Proveedores","P"&amp;E264," "))</f>
        <v xml:space="preserve"> </v>
      </c>
    </row>
    <row r="265" spans="6:7" x14ac:dyDescent="0.25">
      <c r="F265" s="16" t="str">
        <f>+IF(DIARIO!D265="Clientes",UPPER(VLOOKUP(E265,CONFIG!D$2:F398,2,FALSE)),IF(DIARIO!D265="Proveedores",UPPER(VLOOKUP(E265,CONFIG!D$2:F398,2,FALSE)),IF(DIARIO!D265="Mercaderías",UPPER(VLOOKUP(E265,CONFIG!$H$2:$J$109,3,FALSE)),"-")))</f>
        <v>-</v>
      </c>
      <c r="G265" t="str">
        <f>+IF(DIARIO!D265="Clientes","C"&amp;E265,IF(DIARIO!D265="Proveedores","P"&amp;E265," "))</f>
        <v xml:space="preserve"> </v>
      </c>
    </row>
    <row r="266" spans="6:7" x14ac:dyDescent="0.25">
      <c r="F266" s="16" t="str">
        <f>+IF(DIARIO!D266="Clientes",UPPER(VLOOKUP(E266,CONFIG!D$2:F399,2,FALSE)),IF(DIARIO!D266="Proveedores",UPPER(VLOOKUP(E266,CONFIG!D$2:F399,2,FALSE)),IF(DIARIO!D266="Mercaderías",UPPER(VLOOKUP(E266,CONFIG!$H$2:$J$109,3,FALSE)),"-")))</f>
        <v>-</v>
      </c>
      <c r="G266" t="str">
        <f>+IF(DIARIO!D266="Clientes","C"&amp;E266,IF(DIARIO!D266="Proveedores","P"&amp;E266," "))</f>
        <v xml:space="preserve"> </v>
      </c>
    </row>
    <row r="267" spans="6:7" x14ac:dyDescent="0.25">
      <c r="F267" s="16" t="str">
        <f>+IF(DIARIO!D267="Clientes",UPPER(VLOOKUP(E267,CONFIG!D$2:F400,2,FALSE)),IF(DIARIO!D267="Proveedores",UPPER(VLOOKUP(E267,CONFIG!D$2:F400,2,FALSE)),IF(DIARIO!D267="Mercaderías",UPPER(VLOOKUP(E267,CONFIG!$H$2:$J$109,3,FALSE)),"-")))</f>
        <v>-</v>
      </c>
      <c r="G267" t="str">
        <f>+IF(DIARIO!D267="Clientes","C"&amp;E267,IF(DIARIO!D267="Proveedores","P"&amp;E267," "))</f>
        <v xml:space="preserve"> </v>
      </c>
    </row>
    <row r="268" spans="6:7" x14ac:dyDescent="0.25">
      <c r="F268" s="16" t="str">
        <f>+IF(DIARIO!D268="Clientes",UPPER(VLOOKUP(E268,CONFIG!D$2:F401,2,FALSE)),IF(DIARIO!D268="Proveedores",UPPER(VLOOKUP(E268,CONFIG!D$2:F401,2,FALSE)),IF(DIARIO!D268="Mercaderías",UPPER(VLOOKUP(E268,CONFIG!$H$2:$J$109,3,FALSE)),"-")))</f>
        <v>-</v>
      </c>
      <c r="G268" t="str">
        <f>+IF(DIARIO!D268="Clientes","C"&amp;E268,IF(DIARIO!D268="Proveedores","P"&amp;E268," "))</f>
        <v xml:space="preserve"> </v>
      </c>
    </row>
    <row r="269" spans="6:7" x14ac:dyDescent="0.25">
      <c r="F269" s="16" t="str">
        <f>+IF(DIARIO!D269="Clientes",UPPER(VLOOKUP(E269,CONFIG!D$2:F402,2,FALSE)),IF(DIARIO!D269="Proveedores",UPPER(VLOOKUP(E269,CONFIG!D$2:F402,2,FALSE)),IF(DIARIO!D269="Mercaderías",UPPER(VLOOKUP(E269,CONFIG!$H$2:$J$109,3,FALSE)),"-")))</f>
        <v>-</v>
      </c>
      <c r="G269" t="str">
        <f>+IF(DIARIO!D269="Clientes","C"&amp;E269,IF(DIARIO!D269="Proveedores","P"&amp;E269," "))</f>
        <v xml:space="preserve"> </v>
      </c>
    </row>
    <row r="270" spans="6:7" x14ac:dyDescent="0.25">
      <c r="F270" s="16" t="str">
        <f>+IF(DIARIO!D270="Clientes",UPPER(VLOOKUP(E270,CONFIG!D$2:F403,2,FALSE)),IF(DIARIO!D270="Proveedores",UPPER(VLOOKUP(E270,CONFIG!D$2:F403,2,FALSE)),IF(DIARIO!D270="Mercaderías",UPPER(VLOOKUP(E270,CONFIG!$H$2:$J$109,3,FALSE)),"-")))</f>
        <v>-</v>
      </c>
      <c r="G270" t="str">
        <f>+IF(DIARIO!D270="Clientes","C"&amp;E270,IF(DIARIO!D270="Proveedores","P"&amp;E270," "))</f>
        <v xml:space="preserve"> </v>
      </c>
    </row>
    <row r="271" spans="6:7" x14ac:dyDescent="0.25">
      <c r="F271" s="16" t="str">
        <f>+IF(DIARIO!D271="Clientes",UPPER(VLOOKUP(E271,CONFIG!D$2:F404,2,FALSE)),IF(DIARIO!D271="Proveedores",UPPER(VLOOKUP(E271,CONFIG!D$2:F404,2,FALSE)),IF(DIARIO!D271="Mercaderías",UPPER(VLOOKUP(E271,CONFIG!$H$2:$J$109,3,FALSE)),"-")))</f>
        <v>-</v>
      </c>
      <c r="G271" t="str">
        <f>+IF(DIARIO!D271="Clientes","C"&amp;E271,IF(DIARIO!D271="Proveedores","P"&amp;E271," "))</f>
        <v xml:space="preserve"> </v>
      </c>
    </row>
    <row r="272" spans="6:7" x14ac:dyDescent="0.25">
      <c r="F272" s="16" t="str">
        <f>+IF(DIARIO!D272="Clientes",UPPER(VLOOKUP(E272,CONFIG!D$2:F405,2,FALSE)),IF(DIARIO!D272="Proveedores",UPPER(VLOOKUP(E272,CONFIG!D$2:F405,2,FALSE)),IF(DIARIO!D272="Mercaderías",UPPER(VLOOKUP(E272,CONFIG!$H$2:$J$109,3,FALSE)),"-")))</f>
        <v>-</v>
      </c>
      <c r="G272" t="str">
        <f>+IF(DIARIO!D272="Clientes","C"&amp;E272,IF(DIARIO!D272="Proveedores","P"&amp;E272," "))</f>
        <v xml:space="preserve"> </v>
      </c>
    </row>
    <row r="273" spans="6:7" x14ac:dyDescent="0.25">
      <c r="F273" s="16" t="str">
        <f>+IF(DIARIO!D273="Clientes",UPPER(VLOOKUP(E273,CONFIG!D$2:F406,2,FALSE)),IF(DIARIO!D273="Proveedores",UPPER(VLOOKUP(E273,CONFIG!D$2:F406,2,FALSE)),IF(DIARIO!D273="Mercaderías",UPPER(VLOOKUP(E273,CONFIG!$H$2:$J$109,3,FALSE)),"-")))</f>
        <v>-</v>
      </c>
      <c r="G273" t="str">
        <f>+IF(DIARIO!D273="Clientes","C"&amp;E273,IF(DIARIO!D273="Proveedores","P"&amp;E273," "))</f>
        <v xml:space="preserve"> </v>
      </c>
    </row>
    <row r="274" spans="6:7" x14ac:dyDescent="0.25">
      <c r="F274" s="16" t="str">
        <f>+IF(DIARIO!D274="Clientes",UPPER(VLOOKUP(E274,CONFIG!D$2:F407,2,FALSE)),IF(DIARIO!D274="Proveedores",UPPER(VLOOKUP(E274,CONFIG!D$2:F407,2,FALSE)),IF(DIARIO!D274="Mercaderías",UPPER(VLOOKUP(E274,CONFIG!$H$2:$J$109,3,FALSE)),"-")))</f>
        <v>-</v>
      </c>
      <c r="G274" t="str">
        <f>+IF(DIARIO!D274="Clientes","C"&amp;E274,IF(DIARIO!D274="Proveedores","P"&amp;E274," "))</f>
        <v xml:space="preserve"> </v>
      </c>
    </row>
    <row r="275" spans="6:7" x14ac:dyDescent="0.25">
      <c r="F275" s="16" t="str">
        <f>+IF(DIARIO!D275="Clientes",UPPER(VLOOKUP(E275,CONFIG!D$2:F408,2,FALSE)),IF(DIARIO!D275="Proveedores",UPPER(VLOOKUP(E275,CONFIG!D$2:F408,2,FALSE)),IF(DIARIO!D275="Mercaderías",UPPER(VLOOKUP(E275,CONFIG!$H$2:$J$109,3,FALSE)),"-")))</f>
        <v>-</v>
      </c>
      <c r="G275" t="str">
        <f>+IF(DIARIO!D275="Clientes","C"&amp;E275,IF(DIARIO!D275="Proveedores","P"&amp;E275," "))</f>
        <v xml:space="preserve"> </v>
      </c>
    </row>
    <row r="276" spans="6:7" x14ac:dyDescent="0.25">
      <c r="F276" s="16" t="str">
        <f>+IF(DIARIO!D276="Clientes",UPPER(VLOOKUP(E276,CONFIG!D$2:F409,2,FALSE)),IF(DIARIO!D276="Proveedores",UPPER(VLOOKUP(E276,CONFIG!D$2:F409,2,FALSE)),IF(DIARIO!D276="Mercaderías",UPPER(VLOOKUP(E276,CONFIG!$H$2:$J$109,3,FALSE)),"-")))</f>
        <v>-</v>
      </c>
      <c r="G276" t="str">
        <f>+IF(DIARIO!D276="Clientes","C"&amp;E276,IF(DIARIO!D276="Proveedores","P"&amp;E276," "))</f>
        <v xml:space="preserve"> </v>
      </c>
    </row>
    <row r="277" spans="6:7" x14ac:dyDescent="0.25">
      <c r="F277" s="16" t="str">
        <f>+IF(DIARIO!D277="Clientes",UPPER(VLOOKUP(E277,CONFIG!D$2:F410,2,FALSE)),IF(DIARIO!D277="Proveedores",UPPER(VLOOKUP(E277,CONFIG!D$2:F410,2,FALSE)),IF(DIARIO!D277="Mercaderías",UPPER(VLOOKUP(E277,CONFIG!$H$2:$J$109,3,FALSE)),"-")))</f>
        <v>-</v>
      </c>
      <c r="G277" t="str">
        <f>+IF(DIARIO!D277="Clientes","C"&amp;E277,IF(DIARIO!D277="Proveedores","P"&amp;E277," "))</f>
        <v xml:space="preserve"> </v>
      </c>
    </row>
    <row r="278" spans="6:7" x14ac:dyDescent="0.25">
      <c r="F278" s="16" t="str">
        <f>+IF(DIARIO!D278="Clientes",UPPER(VLOOKUP(E278,CONFIG!D$2:F411,2,FALSE)),IF(DIARIO!D278="Proveedores",UPPER(VLOOKUP(E278,CONFIG!D$2:F411,2,FALSE)),IF(DIARIO!D278="Mercaderías",UPPER(VLOOKUP(E278,CONFIG!$H$2:$J$109,3,FALSE)),"-")))</f>
        <v>-</v>
      </c>
      <c r="G278" t="str">
        <f>+IF(DIARIO!D278="Clientes","C"&amp;E278,IF(DIARIO!D278="Proveedores","P"&amp;E278," "))</f>
        <v xml:space="preserve"> </v>
      </c>
    </row>
    <row r="279" spans="6:7" x14ac:dyDescent="0.25">
      <c r="F279" s="16" t="str">
        <f>+IF(DIARIO!D279="Clientes",UPPER(VLOOKUP(E279,CONFIG!D$2:F412,2,FALSE)),IF(DIARIO!D279="Proveedores",UPPER(VLOOKUP(E279,CONFIG!D$2:F412,2,FALSE)),IF(DIARIO!D279="Mercaderías",UPPER(VLOOKUP(E279,CONFIG!$H$2:$J$109,3,FALSE)),"-")))</f>
        <v>-</v>
      </c>
    </row>
    <row r="280" spans="6:7" x14ac:dyDescent="0.25">
      <c r="F280" s="16" t="str">
        <f>+IF(DIARIO!D280="Clientes",UPPER(VLOOKUP(E280,CONFIG!D$2:F413,2,FALSE)),IF(DIARIO!D280="Proveedores",UPPER(VLOOKUP(E280,CONFIG!D$2:F413,2,FALSE)),IF(DIARIO!D280="Mercaderías",UPPER(VLOOKUP(E280,CONFIG!$H$2:$J$109,3,FALSE)),"-")))</f>
        <v>-</v>
      </c>
    </row>
    <row r="281" spans="6:7" x14ac:dyDescent="0.25">
      <c r="F281" s="16" t="str">
        <f>+IF(DIARIO!D281="Clientes",UPPER(VLOOKUP(E281,CONFIG!D$2:F414,2,FALSE)),IF(DIARIO!D281="Proveedores",UPPER(VLOOKUP(E281,CONFIG!D$2:F414,2,FALSE)),IF(DIARIO!D281="Mercaderías",UPPER(VLOOKUP(E281,CONFIG!$H$2:$J$109,3,FALSE)),"-")))</f>
        <v>-</v>
      </c>
    </row>
    <row r="282" spans="6:7" x14ac:dyDescent="0.25">
      <c r="F282" s="16" t="str">
        <f>+IF(DIARIO!D282="Clientes",UPPER(VLOOKUP(E282,CONFIG!D$2:F415,2,FALSE)),IF(DIARIO!D282="Proveedores",UPPER(VLOOKUP(E282,CONFIG!D$2:F415,2,FALSE)),IF(DIARIO!D282="Mercaderías",UPPER(VLOOKUP(E282,CONFIG!$H$2:$J$109,3,FALSE)),"-")))</f>
        <v>-</v>
      </c>
    </row>
    <row r="283" spans="6:7" x14ac:dyDescent="0.25">
      <c r="F283" s="16" t="str">
        <f>+IF(DIARIO!D283="Clientes",UPPER(VLOOKUP(E283,CONFIG!D$2:F416,2,FALSE)),IF(DIARIO!D283="Proveedores",UPPER(VLOOKUP(E283,CONFIG!D$2:F416,2,FALSE)),IF(DIARIO!D283="Mercaderías",UPPER(VLOOKUP(E283,CONFIG!$H$2:$J$109,3,FALSE)),"-")))</f>
        <v>-</v>
      </c>
    </row>
    <row r="284" spans="6:7" x14ac:dyDescent="0.25">
      <c r="F284" s="16" t="str">
        <f>+IF(DIARIO!D284="Clientes",UPPER(VLOOKUP(E284,CONFIG!D$2:F417,2,FALSE)),IF(DIARIO!D284="Proveedores",UPPER(VLOOKUP(E284,CONFIG!D$2:F417,2,FALSE)),IF(DIARIO!D284="Mercaderías",UPPER(VLOOKUP(E284,CONFIG!$H$2:$J$109,3,FALSE)),"-")))</f>
        <v>-</v>
      </c>
    </row>
    <row r="285" spans="6:7" x14ac:dyDescent="0.25">
      <c r="F285" s="16" t="str">
        <f>+IF(DIARIO!D285="Clientes",UPPER(VLOOKUP(E285,CONFIG!D$2:F418,2,FALSE)),IF(DIARIO!D285="Proveedores",UPPER(VLOOKUP(E285,CONFIG!D$2:F418,2,FALSE)),IF(DIARIO!D285="Mercaderías",UPPER(VLOOKUP(E285,CONFIG!$H$2:$J$109,3,FALSE)),"-")))</f>
        <v>-</v>
      </c>
    </row>
    <row r="286" spans="6:7" x14ac:dyDescent="0.25">
      <c r="F286" s="16" t="str">
        <f>+IF(DIARIO!D286="Clientes",UPPER(VLOOKUP(E286,CONFIG!D$2:F419,2,FALSE)),IF(DIARIO!D286="Proveedores",UPPER(VLOOKUP(E286,CONFIG!D$2:F419,2,FALSE)),IF(DIARIO!D286="Mercaderías",UPPER(VLOOKUP(E286,CONFIG!$H$2:$J$109,3,FALSE)),"-")))</f>
        <v>-</v>
      </c>
    </row>
    <row r="287" spans="6:7" x14ac:dyDescent="0.25">
      <c r="F287" s="16" t="str">
        <f>+IF(DIARIO!D287="Clientes",UPPER(VLOOKUP(E287,CONFIG!D$2:F420,2,FALSE)),IF(DIARIO!D287="Proveedores",UPPER(VLOOKUP(E287,CONFIG!D$2:F420,2,FALSE)),IF(DIARIO!D287="Mercaderías",UPPER(VLOOKUP(E287,CONFIG!$H$2:$J$109,3,FALSE)),"-")))</f>
        <v>-</v>
      </c>
    </row>
    <row r="288" spans="6:7" x14ac:dyDescent="0.25">
      <c r="F288" s="16" t="str">
        <f>+IF(DIARIO!D288="Clientes",UPPER(VLOOKUP(E288,CONFIG!D$2:F421,2,FALSE)),IF(DIARIO!D288="Proveedores",UPPER(VLOOKUP(E288,CONFIG!D$2:F421,2,FALSE)),IF(DIARIO!D288="Mercaderías",UPPER(VLOOKUP(E288,CONFIG!$H$2:$J$109,3,FALSE)),"-")))</f>
        <v>-</v>
      </c>
    </row>
    <row r="289" spans="6:6" x14ac:dyDescent="0.25">
      <c r="F289" s="16" t="str">
        <f>+IF(DIARIO!D289="Clientes",UPPER(VLOOKUP(E289,CONFIG!D$2:F422,2,FALSE)),IF(DIARIO!D289="Proveedores",UPPER(VLOOKUP(E289,CONFIG!D$2:F422,2,FALSE)),IF(DIARIO!D289="Mercaderías",UPPER(VLOOKUP(E289,CONFIG!$H$2:$J$109,3,FALSE)),"-")))</f>
        <v>-</v>
      </c>
    </row>
    <row r="290" spans="6:6" x14ac:dyDescent="0.25">
      <c r="F290" s="16" t="str">
        <f>+IF(DIARIO!D290="Clientes",UPPER(VLOOKUP(E290,CONFIG!D$2:F423,2,FALSE)),IF(DIARIO!D290="Proveedores",UPPER(VLOOKUP(E290,CONFIG!D$2:F423,2,FALSE)),IF(DIARIO!D290="Mercaderías",UPPER(VLOOKUP(E290,CONFIG!$H$2:$J$109,3,FALSE)),"-")))</f>
        <v>-</v>
      </c>
    </row>
    <row r="291" spans="6:6" x14ac:dyDescent="0.25">
      <c r="F291" s="16" t="str">
        <f>+IF(DIARIO!D291="Clientes",UPPER(VLOOKUP(E291,CONFIG!D$2:F424,2,FALSE)),IF(DIARIO!D291="Proveedores",UPPER(VLOOKUP(E291,CONFIG!D$2:F424,2,FALSE)),IF(DIARIO!D291="Mercaderías",UPPER(VLOOKUP(E291,CONFIG!$H$2:$J$109,3,FALSE)),"-")))</f>
        <v>-</v>
      </c>
    </row>
    <row r="292" spans="6:6" x14ac:dyDescent="0.25">
      <c r="F292" s="16" t="str">
        <f>+IF(DIARIO!D292="Clientes",UPPER(VLOOKUP(E292,CONFIG!D$2:F425,2,FALSE)),IF(DIARIO!D292="Proveedores",UPPER(VLOOKUP(E292,CONFIG!D$2:F425,2,FALSE)),IF(DIARIO!D292="Mercaderías",UPPER(VLOOKUP(E292,CONFIG!$H$2:$J$109,3,FALSE)),"-")))</f>
        <v>-</v>
      </c>
    </row>
    <row r="293" spans="6:6" x14ac:dyDescent="0.25">
      <c r="F293" s="16" t="str">
        <f>+IF(DIARIO!D293="Clientes",UPPER(VLOOKUP(E293,CONFIG!D$2:F426,2,FALSE)),IF(DIARIO!D293="Proveedores",UPPER(VLOOKUP(E293,CONFIG!D$2:F426,2,FALSE)),IF(DIARIO!D293="Mercaderías",UPPER(VLOOKUP(E293,CONFIG!$H$2:$J$109,3,FALSE)),"-")))</f>
        <v>-</v>
      </c>
    </row>
    <row r="294" spans="6:6" x14ac:dyDescent="0.25">
      <c r="F294" s="16" t="str">
        <f>+IF(DIARIO!D294="Clientes",UPPER(VLOOKUP(E294,CONFIG!D$2:F427,2,FALSE)),IF(DIARIO!D294="Proveedores",UPPER(VLOOKUP(E294,CONFIG!D$2:F427,2,FALSE)),IF(DIARIO!D294="Mercaderías",UPPER(VLOOKUP(E294,CONFIG!$H$2:$J$109,3,FALSE)),"-")))</f>
        <v>-</v>
      </c>
    </row>
    <row r="295" spans="6:6" x14ac:dyDescent="0.25">
      <c r="F295" s="16" t="str">
        <f>+IF(DIARIO!D295="Clientes",UPPER(VLOOKUP(E295,CONFIG!D$2:F428,2,FALSE)),IF(DIARIO!D295="Proveedores",UPPER(VLOOKUP(E295,CONFIG!D$2:F428,2,FALSE)),IF(DIARIO!D295="Mercaderías",UPPER(VLOOKUP(E295,CONFIG!$H$2:$J$109,3,FALSE)),"-")))</f>
        <v>-</v>
      </c>
    </row>
    <row r="296" spans="6:6" x14ac:dyDescent="0.25">
      <c r="F296" s="16" t="str">
        <f>+IF(DIARIO!D296="Clientes",UPPER(VLOOKUP(E296,CONFIG!D$2:F429,2,FALSE)),IF(DIARIO!D296="Proveedores",UPPER(VLOOKUP(E296,CONFIG!D$2:F429,2,FALSE)),IF(DIARIO!D296="Mercaderías",UPPER(VLOOKUP(E296,CONFIG!$H$2:$J$109,3,FALSE)),"-")))</f>
        <v>-</v>
      </c>
    </row>
    <row r="297" spans="6:6" x14ac:dyDescent="0.25">
      <c r="F297" s="16" t="str">
        <f>+IF(DIARIO!D297="Clientes",UPPER(VLOOKUP(E297,CONFIG!D$2:F430,2,FALSE)),IF(DIARIO!D297="Proveedores",UPPER(VLOOKUP(E297,CONFIG!D$2:F430,2,FALSE)),IF(DIARIO!D297="Mercaderías",UPPER(VLOOKUP(E297,CONFIG!$H$2:$J$109,3,FALSE)),"-")))</f>
        <v>-</v>
      </c>
    </row>
    <row r="298" spans="6:6" x14ac:dyDescent="0.25">
      <c r="F298" s="16" t="str">
        <f>+IF(DIARIO!D298="Clientes",UPPER(VLOOKUP(E298,CONFIG!D$2:F431,2,FALSE)),IF(DIARIO!D298="Proveedores",UPPER(VLOOKUP(E298,CONFIG!D$2:F431,2,FALSE)),IF(DIARIO!D298="Mercaderías",UPPER(VLOOKUP(E298,CONFIG!$H$2:$J$109,3,FALSE)),"-")))</f>
        <v>-</v>
      </c>
    </row>
    <row r="299" spans="6:6" x14ac:dyDescent="0.25">
      <c r="F299" s="16" t="str">
        <f>+IF(DIARIO!D299="Clientes",UPPER(VLOOKUP(E299,CONFIG!D$2:F432,2,FALSE)),IF(DIARIO!D299="Proveedores",UPPER(VLOOKUP(E299,CONFIG!D$2:F432,2,FALSE)),IF(DIARIO!D299="Mercaderías",UPPER(VLOOKUP(E299,CONFIG!$H$2:$J$109,3,FALSE)),"-")))</f>
        <v>-</v>
      </c>
    </row>
    <row r="300" spans="6:6" x14ac:dyDescent="0.25">
      <c r="F300" s="16" t="str">
        <f>+IF(DIARIO!D300="Clientes",UPPER(VLOOKUP(E300,CONFIG!D$2:F433,2,FALSE)),IF(DIARIO!D300="Proveedores",UPPER(VLOOKUP(E300,CONFIG!D$2:F433,2,FALSE)),IF(DIARIO!D300="Mercaderías",UPPER(VLOOKUP(E300,CONFIG!$H$2:$J$109,3,FALSE)),"-")))</f>
        <v>-</v>
      </c>
    </row>
    <row r="301" spans="6:6" x14ac:dyDescent="0.25">
      <c r="F301" s="16" t="str">
        <f>+IF(DIARIO!D301="Clientes",UPPER(VLOOKUP(E301,CONFIG!D$2:F434,2,FALSE)),IF(DIARIO!D301="Proveedores",UPPER(VLOOKUP(E301,CONFIG!D$2:F434,2,FALSE)),IF(DIARIO!D301="Mercaderías",UPPER(VLOOKUP(E301,CONFIG!$H$2:$J$109,3,FALSE)),"-")))</f>
        <v>-</v>
      </c>
    </row>
    <row r="302" spans="6:6" x14ac:dyDescent="0.25">
      <c r="F302" s="16" t="str">
        <f>+IF(DIARIO!D302="Clientes",UPPER(VLOOKUP(E302,CONFIG!D$2:F435,2,FALSE)),IF(DIARIO!D302="Proveedores",UPPER(VLOOKUP(E302,CONFIG!D$2:F435,2,FALSE)),IF(DIARIO!D302="Mercaderías",UPPER(VLOOKUP(E302,CONFIG!$H$2:$J$109,3,FALSE)),"-")))</f>
        <v>-</v>
      </c>
    </row>
    <row r="303" spans="6:6" x14ac:dyDescent="0.25">
      <c r="F303" s="16" t="str">
        <f>+IF(DIARIO!D303="Clientes",UPPER(VLOOKUP(E303,CONFIG!D$2:F436,2,FALSE)),IF(DIARIO!D303="Proveedores",UPPER(VLOOKUP(E303,CONFIG!D$2:F436,2,FALSE)),IF(DIARIO!D303="Mercaderías",UPPER(VLOOKUP(E303,CONFIG!$H$2:$J$109,3,FALSE)),"-")))</f>
        <v>-</v>
      </c>
    </row>
    <row r="304" spans="6:6" x14ac:dyDescent="0.25">
      <c r="F304" s="16" t="str">
        <f>+IF(DIARIO!D304="Clientes",UPPER(VLOOKUP(E304,CONFIG!D$2:F437,2,FALSE)),IF(DIARIO!D304="Proveedores",UPPER(VLOOKUP(E304,CONFIG!D$2:F437,2,FALSE)),IF(DIARIO!D304="Mercaderías",UPPER(VLOOKUP(E304,CONFIG!$H$2:$J$109,3,FALSE)),"-")))</f>
        <v>-</v>
      </c>
    </row>
    <row r="305" spans="6:6" x14ac:dyDescent="0.25">
      <c r="F305" s="16" t="str">
        <f>+IF(DIARIO!D305="Clientes",UPPER(VLOOKUP(E305,CONFIG!D$2:F438,2,FALSE)),IF(DIARIO!D305="Proveedores",UPPER(VLOOKUP(E305,CONFIG!D$2:F438,2,FALSE)),IF(DIARIO!D305="Mercaderías",UPPER(VLOOKUP(E305,CONFIG!$H$2:$J$109,3,FALSE)),"-")))</f>
        <v>-</v>
      </c>
    </row>
    <row r="306" spans="6:6" x14ac:dyDescent="0.25">
      <c r="F306" s="16" t="str">
        <f>+IF(DIARIO!D306="Clientes",UPPER(VLOOKUP(E306,CONFIG!D$2:F439,2,FALSE)),IF(DIARIO!D306="Proveedores",UPPER(VLOOKUP(E306,CONFIG!D$2:F439,2,FALSE)),IF(DIARIO!D306="Mercaderías",UPPER(VLOOKUP(E306,CONFIG!$H$2:$J$109,3,FALSE)),"-")))</f>
        <v>-</v>
      </c>
    </row>
    <row r="307" spans="6:6" x14ac:dyDescent="0.25">
      <c r="F307" s="16" t="str">
        <f>+IF(DIARIO!D307="Clientes",UPPER(VLOOKUP(E307,CONFIG!D$2:F440,2,FALSE)),IF(DIARIO!D307="Proveedores",UPPER(VLOOKUP(E307,CONFIG!D$2:F440,2,FALSE)),IF(DIARIO!D307="Mercaderías",UPPER(VLOOKUP(E307,CONFIG!$H$2:$J$109,3,FALSE)),"-")))</f>
        <v>-</v>
      </c>
    </row>
    <row r="308" spans="6:6" x14ac:dyDescent="0.25">
      <c r="F308" s="16" t="str">
        <f>+IF(DIARIO!D308="Clientes",UPPER(VLOOKUP(E308,CONFIG!D$2:F441,2,FALSE)),IF(DIARIO!D308="Proveedores",UPPER(VLOOKUP(E308,CONFIG!D$2:F441,2,FALSE)),IF(DIARIO!D308="Mercaderías",UPPER(VLOOKUP(E308,CONFIG!$H$2:$J$109,3,FALSE)),"-")))</f>
        <v>-</v>
      </c>
    </row>
    <row r="309" spans="6:6" x14ac:dyDescent="0.25">
      <c r="F309" s="16" t="str">
        <f>+IF(DIARIO!D309="Clientes",UPPER(VLOOKUP(E309,CONFIG!D$2:F442,2,FALSE)),IF(DIARIO!D309="Proveedores",UPPER(VLOOKUP(E309,CONFIG!D$2:F442,2,FALSE)),IF(DIARIO!D309="Mercaderías",UPPER(VLOOKUP(E309,CONFIG!$H$2:$J$109,3,FALSE)),"-")))</f>
        <v>-</v>
      </c>
    </row>
    <row r="310" spans="6:6" x14ac:dyDescent="0.25">
      <c r="F310" s="16" t="str">
        <f>+IF(DIARIO!D310="Clientes",UPPER(VLOOKUP(E310,CONFIG!D$2:F443,2,FALSE)),IF(DIARIO!D310="Proveedores",UPPER(VLOOKUP(E310,CONFIG!D$2:F443,2,FALSE)),IF(DIARIO!D310="Mercaderías",UPPER(VLOOKUP(E310,CONFIG!$H$2:$J$109,3,FALSE)),"-")))</f>
        <v>-</v>
      </c>
    </row>
    <row r="311" spans="6:6" x14ac:dyDescent="0.25">
      <c r="F311" s="16" t="str">
        <f>+IF(DIARIO!D311="Clientes",UPPER(VLOOKUP(E311,CONFIG!D$2:F444,2,FALSE)),IF(DIARIO!D311="Proveedores",UPPER(VLOOKUP(E311,CONFIG!D$2:F444,2,FALSE)),IF(DIARIO!D311="Mercaderías",UPPER(VLOOKUP(E311,CONFIG!$H$2:$J$109,3,FALSE)),"-")))</f>
        <v>-</v>
      </c>
    </row>
    <row r="312" spans="6:6" x14ac:dyDescent="0.25">
      <c r="F312" s="16" t="str">
        <f>+IF(DIARIO!D312="Clientes",UPPER(VLOOKUP(E312,CONFIG!D$2:F445,2,FALSE)),IF(DIARIO!D312="Proveedores",UPPER(VLOOKUP(E312,CONFIG!D$2:F445,2,FALSE)),IF(DIARIO!D312="Mercaderías",UPPER(VLOOKUP(E312,CONFIG!$H$2:$J$109,3,FALSE)),"-")))</f>
        <v>-</v>
      </c>
    </row>
    <row r="313" spans="6:6" x14ac:dyDescent="0.25">
      <c r="F313" s="16" t="str">
        <f>+IF(DIARIO!D313="Clientes",UPPER(VLOOKUP(E313,CONFIG!D$2:F446,2,FALSE)),IF(DIARIO!D313="Proveedores",UPPER(VLOOKUP(E313,CONFIG!D$2:F446,2,FALSE)),IF(DIARIO!D313="Mercaderías",UPPER(VLOOKUP(E313,CONFIG!$H$2:$J$109,3,FALSE)),"-")))</f>
        <v>-</v>
      </c>
    </row>
    <row r="314" spans="6:6" x14ac:dyDescent="0.25">
      <c r="F314" s="16" t="str">
        <f>+IF(DIARIO!D314="Clientes",UPPER(VLOOKUP(E314,CONFIG!D$2:F447,2,FALSE)),IF(DIARIO!D314="Proveedores",UPPER(VLOOKUP(E314,CONFIG!D$2:F447,2,FALSE)),IF(DIARIO!D314="Mercaderías",UPPER(VLOOKUP(E314,CONFIG!$H$2:$J$109,3,FALSE)),"-")))</f>
        <v>-</v>
      </c>
    </row>
    <row r="315" spans="6:6" x14ac:dyDescent="0.25">
      <c r="F315" s="16" t="str">
        <f>+IF(DIARIO!D315="Clientes",UPPER(VLOOKUP(E315,CONFIG!D$2:F448,2,FALSE)),IF(DIARIO!D315="Proveedores",UPPER(VLOOKUP(E315,CONFIG!D$2:F448,2,FALSE)),IF(DIARIO!D315="Mercaderías",UPPER(VLOOKUP(E315,CONFIG!$H$2:$J$109,3,FALSE)),"-")))</f>
        <v>-</v>
      </c>
    </row>
    <row r="316" spans="6:6" x14ac:dyDescent="0.25">
      <c r="F316" s="16" t="str">
        <f>+IF(DIARIO!D316="Clientes",UPPER(VLOOKUP(E316,CONFIG!D$2:F449,2,FALSE)),IF(DIARIO!D316="Proveedores",UPPER(VLOOKUP(E316,CONFIG!D$2:F449,2,FALSE)),IF(DIARIO!D316="Mercaderías",UPPER(VLOOKUP(E316,CONFIG!$H$2:$J$109,3,FALSE)),"-")))</f>
        <v>-</v>
      </c>
    </row>
    <row r="317" spans="6:6" x14ac:dyDescent="0.25">
      <c r="F317" s="16" t="str">
        <f>+IF(DIARIO!D317="Clientes",UPPER(VLOOKUP(E317,CONFIG!D$2:F450,2,FALSE)),IF(DIARIO!D317="Proveedores",UPPER(VLOOKUP(E317,CONFIG!D$2:F450,2,FALSE)),IF(DIARIO!D317="Mercaderías",UPPER(VLOOKUP(E317,CONFIG!$H$2:$J$109,3,FALSE)),"-")))</f>
        <v>-</v>
      </c>
    </row>
    <row r="318" spans="6:6" x14ac:dyDescent="0.25">
      <c r="F318" s="16" t="str">
        <f>+IF(DIARIO!D318="Clientes",UPPER(VLOOKUP(E318,CONFIG!D$2:F451,2,FALSE)),IF(DIARIO!D318="Proveedores",UPPER(VLOOKUP(E318,CONFIG!D$2:F451,2,FALSE)),IF(DIARIO!D318="Mercaderías",UPPER(VLOOKUP(E318,CONFIG!$H$2:$J$109,3,FALSE)),"-")))</f>
        <v>-</v>
      </c>
    </row>
    <row r="319" spans="6:6" x14ac:dyDescent="0.25">
      <c r="F319" s="16" t="str">
        <f>+IF(DIARIO!D319="Clientes",UPPER(VLOOKUP(E319,CONFIG!D$2:F452,2,FALSE)),IF(DIARIO!D319="Proveedores",UPPER(VLOOKUP(E319,CONFIG!D$2:F452,2,FALSE)),IF(DIARIO!D319="Mercaderías",UPPER(VLOOKUP(E319,CONFIG!$H$2:$J$109,3,FALSE)),"-")))</f>
        <v>-</v>
      </c>
    </row>
    <row r="320" spans="6:6" x14ac:dyDescent="0.25">
      <c r="F320" s="16" t="str">
        <f>+IF(DIARIO!D320="Clientes",UPPER(VLOOKUP(E320,CONFIG!D$2:F453,2,FALSE)),IF(DIARIO!D320="Proveedores",UPPER(VLOOKUP(E320,CONFIG!D$2:F453,2,FALSE)),IF(DIARIO!D320="Mercaderías",UPPER(VLOOKUP(E320,CONFIG!$H$2:$J$109,3,FALSE)),"-")))</f>
        <v>-</v>
      </c>
    </row>
    <row r="321" spans="6:6" x14ac:dyDescent="0.25">
      <c r="F321" s="16" t="str">
        <f>+IF(DIARIO!D321="Clientes",UPPER(VLOOKUP(E321,CONFIG!D$2:F454,2,FALSE)),IF(DIARIO!D321="Proveedores",UPPER(VLOOKUP(E321,CONFIG!D$2:F454,2,FALSE)),IF(DIARIO!D321="Mercaderías",UPPER(VLOOKUP(E321,CONFIG!$H$2:$J$109,3,FALSE)),"-")))</f>
        <v>-</v>
      </c>
    </row>
    <row r="322" spans="6:6" x14ac:dyDescent="0.25">
      <c r="F322" s="16" t="str">
        <f>+IF(DIARIO!D322="Clientes",UPPER(VLOOKUP(E322,CONFIG!D$2:F455,2,FALSE)),IF(DIARIO!D322="Proveedores",UPPER(VLOOKUP(E322,CONFIG!D$2:F455,2,FALSE)),IF(DIARIO!D322="Mercaderías",UPPER(VLOOKUP(E322,CONFIG!$H$2:$J$109,3,FALSE)),"-")))</f>
        <v>-</v>
      </c>
    </row>
    <row r="323" spans="6:6" x14ac:dyDescent="0.25">
      <c r="F323" s="16" t="str">
        <f>+IF(DIARIO!D323="Clientes",UPPER(VLOOKUP(E323,CONFIG!D$2:F456,2,FALSE)),IF(DIARIO!D323="Proveedores",UPPER(VLOOKUP(E323,CONFIG!D$2:F456,2,FALSE)),IF(DIARIO!D323="Mercaderías",UPPER(VLOOKUP(E323,CONFIG!$H$2:$J$109,3,FALSE)),"-")))</f>
        <v>-</v>
      </c>
    </row>
    <row r="324" spans="6:6" x14ac:dyDescent="0.25">
      <c r="F324" s="16" t="str">
        <f>+IF(DIARIO!D324="Clientes",UPPER(VLOOKUP(E324,CONFIG!D$2:F457,2,FALSE)),IF(DIARIO!D324="Proveedores",UPPER(VLOOKUP(E324,CONFIG!D$2:F457,2,FALSE)),IF(DIARIO!D324="Mercaderías",UPPER(VLOOKUP(E324,CONFIG!$H$2:$J$109,3,FALSE)),"-")))</f>
        <v>-</v>
      </c>
    </row>
    <row r="325" spans="6:6" x14ac:dyDescent="0.25">
      <c r="F325" s="16" t="str">
        <f>+IF(DIARIO!D325="Clientes",UPPER(VLOOKUP(E325,CONFIG!D$2:F458,2,FALSE)),IF(DIARIO!D325="Proveedores",UPPER(VLOOKUP(E325,CONFIG!D$2:F458,2,FALSE)),IF(DIARIO!D325="Mercaderías",UPPER(VLOOKUP(E325,CONFIG!$H$2:$J$109,3,FALSE)),"-")))</f>
        <v>-</v>
      </c>
    </row>
    <row r="326" spans="6:6" x14ac:dyDescent="0.25">
      <c r="F326" s="16" t="str">
        <f>+IF(DIARIO!D326="Clientes",UPPER(VLOOKUP(E326,CONFIG!D$2:F459,2,FALSE)),IF(DIARIO!D326="Proveedores",UPPER(VLOOKUP(E326,CONFIG!D$2:F459,2,FALSE)),IF(DIARIO!D326="Mercaderías",UPPER(VLOOKUP(E326,CONFIG!$H$2:$J$109,3,FALSE)),"-")))</f>
        <v>-</v>
      </c>
    </row>
    <row r="327" spans="6:6" x14ac:dyDescent="0.25">
      <c r="F327" s="16" t="str">
        <f>+IF(DIARIO!D327="Clientes",UPPER(VLOOKUP(E327,CONFIG!D$2:F460,2,FALSE)),IF(DIARIO!D327="Proveedores",UPPER(VLOOKUP(E327,CONFIG!D$2:F460,2,FALSE)),IF(DIARIO!D327="Mercaderías",UPPER(VLOOKUP(E327,CONFIG!$H$2:$J$109,3,FALSE)),"-")))</f>
        <v>-</v>
      </c>
    </row>
    <row r="328" spans="6:6" x14ac:dyDescent="0.25">
      <c r="F328" s="16" t="str">
        <f>+IF(DIARIO!D328="Clientes",UPPER(VLOOKUP(E328,CONFIG!D$2:F461,2,FALSE)),IF(DIARIO!D328="Proveedores",UPPER(VLOOKUP(E328,CONFIG!D$2:F461,2,FALSE)),IF(DIARIO!D328="Mercaderías",UPPER(VLOOKUP(E328,CONFIG!$H$2:$J$109,3,FALSE)),"-")))</f>
        <v>-</v>
      </c>
    </row>
    <row r="329" spans="6:6" x14ac:dyDescent="0.25">
      <c r="F329" s="16" t="str">
        <f>+IF(DIARIO!D329="Clientes",UPPER(VLOOKUP(E329,CONFIG!D$2:F462,2,FALSE)),IF(DIARIO!D329="Proveedores",UPPER(VLOOKUP(E329,CONFIG!D$2:F462,2,FALSE)),IF(DIARIO!D329="Mercaderías",UPPER(VLOOKUP(E329,CONFIG!$H$2:$J$109,3,FALSE)),"-")))</f>
        <v>-</v>
      </c>
    </row>
    <row r="330" spans="6:6" x14ac:dyDescent="0.25">
      <c r="F330" s="16" t="str">
        <f>+IF(DIARIO!D330="Clientes",UPPER(VLOOKUP(E330,CONFIG!D$2:F463,2,FALSE)),IF(DIARIO!D330="Proveedores",UPPER(VLOOKUP(E330,CONFIG!D$2:F463,2,FALSE)),IF(DIARIO!D330="Mercaderías",UPPER(VLOOKUP(E330,CONFIG!$H$2:$J$109,3,FALSE)),"-")))</f>
        <v>-</v>
      </c>
    </row>
    <row r="331" spans="6:6" x14ac:dyDescent="0.25">
      <c r="F331" s="16" t="str">
        <f>+IF(DIARIO!D331="Clientes",UPPER(VLOOKUP(E331,CONFIG!D$2:F464,2,FALSE)),IF(DIARIO!D331="Proveedores",UPPER(VLOOKUP(E331,CONFIG!D$2:F464,2,FALSE)),IF(DIARIO!D331="Mercaderías",UPPER(VLOOKUP(E331,CONFIG!$H$2:$J$109,3,FALSE)),"-")))</f>
        <v>-</v>
      </c>
    </row>
    <row r="332" spans="6:6" x14ac:dyDescent="0.25">
      <c r="F332" s="16" t="str">
        <f>+IF(DIARIO!D332="Clientes",UPPER(VLOOKUP(E332,CONFIG!D$2:F465,2,FALSE)),IF(DIARIO!D332="Proveedores",UPPER(VLOOKUP(E332,CONFIG!D$2:F465,2,FALSE)),IF(DIARIO!D332="Mercaderías",UPPER(VLOOKUP(E332,CONFIG!$H$2:$J$109,3,FALSE)),"-")))</f>
        <v>-</v>
      </c>
    </row>
    <row r="333" spans="6:6" x14ac:dyDescent="0.25">
      <c r="F333" s="16" t="str">
        <f>+IF(DIARIO!D333="Clientes",UPPER(VLOOKUP(E333,CONFIG!D$2:F466,2,FALSE)),IF(DIARIO!D333="Proveedores",UPPER(VLOOKUP(E333,CONFIG!D$2:F466,2,FALSE)),IF(DIARIO!D333="Mercaderías",UPPER(VLOOKUP(E333,CONFIG!$H$2:$J$109,3,FALSE)),"-")))</f>
        <v>-</v>
      </c>
    </row>
    <row r="334" spans="6:6" x14ac:dyDescent="0.25">
      <c r="F334" t="str">
        <f>+IF(DIARIO!D334="Clientes",VLOOKUP(E334,CONFIG!#REF!,2,FALSE),IF(D334="Proveedores",VLOOKUP(E334,CONFIG!$D$2:$E$106,2,FALSE),IF(DIARIO!D334="Mercaderías",VLOOKUP(E334,CONFIG!$H$2:$J$109,3,FALSE)," ")))</f>
        <v xml:space="preserve"> </v>
      </c>
    </row>
    <row r="335" spans="6:6" x14ac:dyDescent="0.25">
      <c r="F335" t="str">
        <f>+IF(DIARIO!D335="Clientes",VLOOKUP(E335,CONFIG!#REF!,2,FALSE),IF(D335="Proveedores",VLOOKUP(E335,CONFIG!$D$2:$E$106,2,FALSE),IF(DIARIO!D335="Mercaderías",VLOOKUP(E335,CONFIG!$H$2:$J$109,3,FALSE)," ")))</f>
        <v xml:space="preserve"> </v>
      </c>
    </row>
    <row r="336" spans="6:6" x14ac:dyDescent="0.25">
      <c r="F336" t="str">
        <f>+IF(DIARIO!D336="Clientes",VLOOKUP(E336,CONFIG!#REF!,2,FALSE),IF(D336="Proveedores",VLOOKUP(E336,CONFIG!$D$2:$E$106,2,FALSE),IF(DIARIO!D336="Mercaderías",VLOOKUP(E336,CONFIG!$H$2:$J$109,3,FALSE)," ")))</f>
        <v xml:space="preserve"> </v>
      </c>
    </row>
    <row r="337" spans="6:6" x14ac:dyDescent="0.25">
      <c r="F337" t="str">
        <f>+IF(DIARIO!D337="Clientes",VLOOKUP(E337,CONFIG!#REF!,2,FALSE),IF(D337="Proveedores",VLOOKUP(E337,CONFIG!$D$2:$E$106,2,FALSE),IF(DIARIO!D337="Mercaderías",VLOOKUP(E337,CONFIG!$H$2:$J$109,3,FALSE)," ")))</f>
        <v xml:space="preserve"> </v>
      </c>
    </row>
    <row r="338" spans="6:6" x14ac:dyDescent="0.25">
      <c r="F338" t="str">
        <f>+IF(DIARIO!D338="Clientes",VLOOKUP(E338,CONFIG!#REF!,2,FALSE),IF(D338="Proveedores",VLOOKUP(E338,CONFIG!$D$2:$E$106,2,FALSE),IF(DIARIO!D338="Mercaderías",VLOOKUP(CONFIG!$H$2:$J$109,3,FALSE)," ")))</f>
        <v xml:space="preserve"> </v>
      </c>
    </row>
  </sheetData>
  <autoFilter ref="D1:I338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CONFIG!$A$2:$A$35</xm:f>
          </x14:formula1>
          <xm:sqref>E237:E757 F339:F757 D2:D757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8" sqref="E8"/>
    </sheetView>
  </sheetViews>
  <sheetFormatPr baseColWidth="10" defaultRowHeight="14.3" x14ac:dyDescent="0.25"/>
  <cols>
    <col min="1" max="1" width="23.75" customWidth="1"/>
    <col min="2" max="2" width="7.5" hidden="1" customWidth="1"/>
    <col min="3" max="10" width="16.125" customWidth="1"/>
  </cols>
  <sheetData>
    <row r="1" spans="1:10" ht="17.7" customHeight="1" thickBot="1" x14ac:dyDescent="0.4">
      <c r="A1" s="63" t="s">
        <v>90</v>
      </c>
      <c r="B1" s="37"/>
      <c r="C1" s="59" t="s">
        <v>31</v>
      </c>
      <c r="D1" s="61" t="s">
        <v>32</v>
      </c>
      <c r="E1" s="57" t="s">
        <v>87</v>
      </c>
      <c r="F1" s="58"/>
      <c r="G1" s="57" t="s">
        <v>88</v>
      </c>
      <c r="H1" s="58"/>
      <c r="I1" s="57" t="s">
        <v>89</v>
      </c>
      <c r="J1" s="58"/>
    </row>
    <row r="2" spans="1:10" ht="15.65" customHeight="1" thickBot="1" x14ac:dyDescent="0.4">
      <c r="A2" s="64"/>
      <c r="B2" s="38"/>
      <c r="C2" s="60"/>
      <c r="D2" s="62"/>
      <c r="E2" s="39" t="s">
        <v>85</v>
      </c>
      <c r="F2" s="40" t="s">
        <v>86</v>
      </c>
      <c r="G2" s="39" t="s">
        <v>33</v>
      </c>
      <c r="H2" s="40" t="s">
        <v>34</v>
      </c>
      <c r="I2" s="39" t="s">
        <v>41</v>
      </c>
      <c r="J2" s="40" t="s">
        <v>42</v>
      </c>
    </row>
    <row r="3" spans="1:10" ht="17" thickTop="1" x14ac:dyDescent="0.3">
      <c r="A3" s="33" t="str">
        <f>+IF(ISBLANK(CONFIG!A2)," ",CONFIG!A2)</f>
        <v>Caja</v>
      </c>
      <c r="B3" s="24" t="str">
        <f>LEFT(VLOOKUP(A3,CONFIG!A$2:B100,2,FALSE),1)</f>
        <v>A</v>
      </c>
      <c r="C3" s="29">
        <f ca="1">+SUMIF(DIARIO!$D$2:$D531,BALANCE!$A3,DIARIO!H$2:H474)</f>
        <v>10000</v>
      </c>
      <c r="D3" s="30">
        <f ca="1">+SUMIF(DIARIO!$D$2:$D531,BALANCE!$A3,DIARIO!I$2:I474)</f>
        <v>2000</v>
      </c>
      <c r="E3" s="29">
        <f t="shared" ref="E3:E24" ca="1" si="0">+IF(B3="A",C3-D3,IF(B3="G",C3-D3,0))</f>
        <v>8000</v>
      </c>
      <c r="F3" s="30">
        <f t="shared" ref="F3:F24" si="1">+IF(B3="P",D3-C3,IF(B3="I",D3-C3,0))</f>
        <v>0</v>
      </c>
      <c r="G3" s="29">
        <f ca="1">+IF(B3="A",E3,0)</f>
        <v>8000</v>
      </c>
      <c r="H3" s="31">
        <f>+IF(B3="P",F3,0)</f>
        <v>0</v>
      </c>
      <c r="I3" s="29">
        <f t="shared" ref="I3:I31" si="2">+IF(ISERROR(B3),0,IF(B3="G",C3,0))</f>
        <v>0</v>
      </c>
      <c r="J3" s="30">
        <f t="shared" ref="J3:J31" si="3">+IF(ISERROR(B3),0,IF(B3="I",D3,0))</f>
        <v>0</v>
      </c>
    </row>
    <row r="4" spans="1:10" ht="16.3" x14ac:dyDescent="0.3">
      <c r="A4" s="33" t="str">
        <f>+IF(ISBLANK(CONFIG!A3)," ",CONFIG!A3)</f>
        <v>Banco</v>
      </c>
      <c r="B4" s="24" t="str">
        <f>LEFT(VLOOKUP(A4,CONFIG!A$2:B101,2,FALSE),1)</f>
        <v>A</v>
      </c>
      <c r="C4" s="32">
        <f ca="1">+SUMIF(DIARIO!$D$2:$D532,BALANCE!$A4,DIARIO!H$2:H475)</f>
        <v>0</v>
      </c>
      <c r="D4" s="31">
        <f ca="1">+SUMIF(DIARIO!$D$2:$D532,BALANCE!$A4,DIARIO!I$2:I475)</f>
        <v>0</v>
      </c>
      <c r="E4" s="29">
        <f t="shared" ca="1" si="0"/>
        <v>0</v>
      </c>
      <c r="F4" s="30">
        <f t="shared" si="1"/>
        <v>0</v>
      </c>
      <c r="G4" s="29">
        <f t="shared" ref="G4:G29" ca="1" si="4">+IF(B4="A",E4,0)</f>
        <v>0</v>
      </c>
      <c r="H4" s="31">
        <f t="shared" ref="H4:H29" si="5">+IF(B4="P",F4,0)</f>
        <v>0</v>
      </c>
      <c r="I4" s="29">
        <f t="shared" si="2"/>
        <v>0</v>
      </c>
      <c r="J4" s="30">
        <f t="shared" si="3"/>
        <v>0</v>
      </c>
    </row>
    <row r="5" spans="1:10" ht="16.3" x14ac:dyDescent="0.3">
      <c r="A5" s="33" t="str">
        <f>+IF(ISBLANK(CONFIG!A4)," ",CONFIG!A4)</f>
        <v>Clientes</v>
      </c>
      <c r="B5" s="24" t="str">
        <f>LEFT(VLOOKUP(A5,CONFIG!A$2:B102,2,FALSE),1)</f>
        <v>A</v>
      </c>
      <c r="C5" s="32">
        <f ca="1">+SUMIF(DIARIO!$D$2:$D533,BALANCE!$A5,DIARIO!H$2:H476)</f>
        <v>0</v>
      </c>
      <c r="D5" s="31">
        <f ca="1">+SUMIF(DIARIO!$D$2:$D533,BALANCE!$A5,DIARIO!I$2:I476)</f>
        <v>0</v>
      </c>
      <c r="E5" s="29">
        <f t="shared" ca="1" si="0"/>
        <v>0</v>
      </c>
      <c r="F5" s="30">
        <f t="shared" si="1"/>
        <v>0</v>
      </c>
      <c r="G5" s="29">
        <f t="shared" ca="1" si="4"/>
        <v>0</v>
      </c>
      <c r="H5" s="31">
        <f t="shared" si="5"/>
        <v>0</v>
      </c>
      <c r="I5" s="29">
        <f t="shared" si="2"/>
        <v>0</v>
      </c>
      <c r="J5" s="30">
        <f t="shared" si="3"/>
        <v>0</v>
      </c>
    </row>
    <row r="6" spans="1:10" ht="16.3" x14ac:dyDescent="0.3">
      <c r="A6" s="33" t="str">
        <f>+IF(ISBLANK(CONFIG!A5)," ",CONFIG!A5)</f>
        <v>IVA CF</v>
      </c>
      <c r="B6" s="24" t="str">
        <f>LEFT(VLOOKUP(A6,CONFIG!A$2:B103,2,FALSE),1)</f>
        <v>A</v>
      </c>
      <c r="C6" s="32">
        <f ca="1">+SUMIF(DIARIO!$D$2:$D534,BALANCE!$A6,DIARIO!H$2:H477)</f>
        <v>0</v>
      </c>
      <c r="D6" s="31">
        <f ca="1">+SUMIF(DIARIO!$D$2:$D534,BALANCE!$A6,DIARIO!I$2:I477)</f>
        <v>0</v>
      </c>
      <c r="E6" s="29">
        <f t="shared" ca="1" si="0"/>
        <v>0</v>
      </c>
      <c r="F6" s="30">
        <f t="shared" si="1"/>
        <v>0</v>
      </c>
      <c r="G6" s="29">
        <f t="shared" ca="1" si="4"/>
        <v>0</v>
      </c>
      <c r="H6" s="31">
        <f t="shared" si="5"/>
        <v>0</v>
      </c>
      <c r="I6" s="29">
        <f t="shared" si="2"/>
        <v>0</v>
      </c>
      <c r="J6" s="30">
        <f t="shared" si="3"/>
        <v>0</v>
      </c>
    </row>
    <row r="7" spans="1:10" ht="16.3" x14ac:dyDescent="0.3">
      <c r="A7" s="33" t="str">
        <f>+IF(ISBLANK(CONFIG!A6)," ",CONFIG!A6)</f>
        <v>CtasxCobrar</v>
      </c>
      <c r="B7" s="24" t="str">
        <f>LEFT(VLOOKUP(A7,CONFIG!A$2:B104,2,FALSE),1)</f>
        <v>A</v>
      </c>
      <c r="C7" s="32">
        <f ca="1">+SUMIF(DIARIO!$D$2:$D535,BALANCE!$A7,DIARIO!H$2:H478)</f>
        <v>0</v>
      </c>
      <c r="D7" s="31">
        <f ca="1">+SUMIF(DIARIO!$D$2:$D535,BALANCE!$A7,DIARIO!I$2:I478)</f>
        <v>0</v>
      </c>
      <c r="E7" s="29">
        <f t="shared" ca="1" si="0"/>
        <v>0</v>
      </c>
      <c r="F7" s="30">
        <f t="shared" si="1"/>
        <v>0</v>
      </c>
      <c r="G7" s="29">
        <f t="shared" ca="1" si="4"/>
        <v>0</v>
      </c>
      <c r="H7" s="31">
        <f t="shared" si="5"/>
        <v>0</v>
      </c>
      <c r="I7" s="29">
        <f t="shared" si="2"/>
        <v>0</v>
      </c>
      <c r="J7" s="30">
        <f t="shared" si="3"/>
        <v>0</v>
      </c>
    </row>
    <row r="8" spans="1:10" ht="16.3" x14ac:dyDescent="0.3">
      <c r="A8" s="33" t="str">
        <f>+IF(ISBLANK(CONFIG!A7)," ",CONFIG!A7)</f>
        <v>Mercaderías</v>
      </c>
      <c r="B8" s="24" t="str">
        <f>LEFT(VLOOKUP(A8,CONFIG!A$2:B105,2,FALSE),1)</f>
        <v>A</v>
      </c>
      <c r="C8" s="32">
        <f ca="1">+SUMIF(DIARIO!$D$2:$D536,BALANCE!$A8,DIARIO!H$2:H479)</f>
        <v>7000</v>
      </c>
      <c r="D8" s="31">
        <f ca="1">+SUMIF(DIARIO!$D$2:$D536,BALANCE!$A8,DIARIO!I$2:I479)</f>
        <v>0</v>
      </c>
      <c r="E8" s="29">
        <f t="shared" ca="1" si="0"/>
        <v>7000</v>
      </c>
      <c r="F8" s="30">
        <f t="shared" si="1"/>
        <v>0</v>
      </c>
      <c r="G8" s="29">
        <f t="shared" ca="1" si="4"/>
        <v>7000</v>
      </c>
      <c r="H8" s="31">
        <f t="shared" si="5"/>
        <v>0</v>
      </c>
      <c r="I8" s="29">
        <f t="shared" si="2"/>
        <v>0</v>
      </c>
      <c r="J8" s="30">
        <f t="shared" si="3"/>
        <v>0</v>
      </c>
    </row>
    <row r="9" spans="1:10" ht="16.3" x14ac:dyDescent="0.3">
      <c r="A9" s="33" t="str">
        <f>+IF(ISBLANK(CONFIG!A8)," ",CONFIG!A8)</f>
        <v>Herramientas</v>
      </c>
      <c r="B9" s="24" t="str">
        <f>LEFT(VLOOKUP(A9,CONFIG!A$2:B106,2,FALSE),1)</f>
        <v>A</v>
      </c>
      <c r="C9" s="32">
        <f ca="1">+SUMIF(DIARIO!$D$2:$D537,BALANCE!$A9,DIARIO!H$2:H480)</f>
        <v>0</v>
      </c>
      <c r="D9" s="31">
        <f ca="1">+SUMIF(DIARIO!$D$2:$D537,BALANCE!$A9,DIARIO!I$2:I480)</f>
        <v>0</v>
      </c>
      <c r="E9" s="29">
        <f t="shared" ca="1" si="0"/>
        <v>0</v>
      </c>
      <c r="F9" s="30">
        <f t="shared" si="1"/>
        <v>0</v>
      </c>
      <c r="G9" s="29">
        <f t="shared" ca="1" si="4"/>
        <v>0</v>
      </c>
      <c r="H9" s="31">
        <f t="shared" si="5"/>
        <v>0</v>
      </c>
      <c r="I9" s="29">
        <f t="shared" si="2"/>
        <v>0</v>
      </c>
      <c r="J9" s="30">
        <f t="shared" si="3"/>
        <v>0</v>
      </c>
    </row>
    <row r="10" spans="1:10" ht="16.3" x14ac:dyDescent="0.3">
      <c r="A10" s="33" t="str">
        <f>+IF(ISBLANK(CONFIG!A9)," ",CONFIG!A9)</f>
        <v>Muebles</v>
      </c>
      <c r="B10" s="24" t="str">
        <f>LEFT(VLOOKUP(A10,CONFIG!A$2:B107,2,FALSE),1)</f>
        <v>A</v>
      </c>
      <c r="C10" s="32">
        <f ca="1">+SUMIF(DIARIO!$D$2:$D538,BALANCE!$A10,DIARIO!H$2:H481)</f>
        <v>0</v>
      </c>
      <c r="D10" s="31">
        <f ca="1">+SUMIF(DIARIO!$D$2:$D538,BALANCE!$A10,DIARIO!I$2:I481)</f>
        <v>0</v>
      </c>
      <c r="E10" s="29">
        <f t="shared" ca="1" si="0"/>
        <v>0</v>
      </c>
      <c r="F10" s="30">
        <f t="shared" si="1"/>
        <v>0</v>
      </c>
      <c r="G10" s="29">
        <f t="shared" ca="1" si="4"/>
        <v>0</v>
      </c>
      <c r="H10" s="31">
        <f t="shared" si="5"/>
        <v>0</v>
      </c>
      <c r="I10" s="29">
        <f t="shared" si="2"/>
        <v>0</v>
      </c>
      <c r="J10" s="30">
        <f t="shared" si="3"/>
        <v>0</v>
      </c>
    </row>
    <row r="11" spans="1:10" ht="16.3" x14ac:dyDescent="0.3">
      <c r="A11" s="33" t="str">
        <f>+IF(ISBLANK(CONFIG!A10)," ",CONFIG!A10)</f>
        <v>Equipos</v>
      </c>
      <c r="B11" s="24" t="str">
        <f>LEFT(VLOOKUP(A11,CONFIG!A$2:B108,2,FALSE),1)</f>
        <v>A</v>
      </c>
      <c r="C11" s="32">
        <f ca="1">+SUMIF(DIARIO!$D$2:$D539,BALANCE!$A11,DIARIO!H$2:H482)</f>
        <v>0</v>
      </c>
      <c r="D11" s="31">
        <f ca="1">+SUMIF(DIARIO!$D$2:$D539,BALANCE!$A11,DIARIO!I$2:I482)</f>
        <v>0</v>
      </c>
      <c r="E11" s="29">
        <f t="shared" ca="1" si="0"/>
        <v>0</v>
      </c>
      <c r="F11" s="30">
        <f t="shared" si="1"/>
        <v>0</v>
      </c>
      <c r="G11" s="29">
        <f t="shared" ca="1" si="4"/>
        <v>0</v>
      </c>
      <c r="H11" s="31">
        <f t="shared" si="5"/>
        <v>0</v>
      </c>
      <c r="I11" s="29">
        <f t="shared" si="2"/>
        <v>0</v>
      </c>
      <c r="J11" s="30">
        <f t="shared" si="3"/>
        <v>0</v>
      </c>
    </row>
    <row r="12" spans="1:10" ht="16.3" x14ac:dyDescent="0.3">
      <c r="A12" s="33" t="str">
        <f>+IF(ISBLANK(CONFIG!A11)," ",CONFIG!A11)</f>
        <v>Vehículos</v>
      </c>
      <c r="B12" s="24" t="str">
        <f>LEFT(VLOOKUP(A12,CONFIG!A$2:B109,2,FALSE),1)</f>
        <v>A</v>
      </c>
      <c r="C12" s="32">
        <f ca="1">+SUMIF(DIARIO!$D$2:$D540,BALANCE!$A12,DIARIO!H$2:H483)</f>
        <v>2000</v>
      </c>
      <c r="D12" s="31">
        <f ca="1">+SUMIF(DIARIO!$D$2:$D540,BALANCE!$A12,DIARIO!I$2:I483)</f>
        <v>0</v>
      </c>
      <c r="E12" s="29">
        <f t="shared" ca="1" si="0"/>
        <v>2000</v>
      </c>
      <c r="F12" s="30">
        <f t="shared" si="1"/>
        <v>0</v>
      </c>
      <c r="G12" s="29">
        <f t="shared" ca="1" si="4"/>
        <v>2000</v>
      </c>
      <c r="H12" s="31">
        <f t="shared" si="5"/>
        <v>0</v>
      </c>
      <c r="I12" s="29">
        <f t="shared" si="2"/>
        <v>0</v>
      </c>
      <c r="J12" s="30">
        <f t="shared" si="3"/>
        <v>0</v>
      </c>
    </row>
    <row r="13" spans="1:10" ht="16.3" x14ac:dyDescent="0.3">
      <c r="A13" s="33" t="str">
        <f>+IF(ISBLANK(CONFIG!A12)," ",CONFIG!A12)</f>
        <v>Terrenos</v>
      </c>
      <c r="B13" s="24" t="str">
        <f>LEFT(VLOOKUP(A13,CONFIG!A$2:B110,2,FALSE),1)</f>
        <v>A</v>
      </c>
      <c r="C13" s="32">
        <f ca="1">+SUMIF(DIARIO!$D$2:$D541,BALANCE!$A13,DIARIO!H$2:H484)</f>
        <v>0</v>
      </c>
      <c r="D13" s="31">
        <f ca="1">+SUMIF(DIARIO!$D$2:$D541,BALANCE!$A13,DIARIO!I$2:I484)</f>
        <v>0</v>
      </c>
      <c r="E13" s="29">
        <f t="shared" ca="1" si="0"/>
        <v>0</v>
      </c>
      <c r="F13" s="30">
        <f t="shared" si="1"/>
        <v>0</v>
      </c>
      <c r="G13" s="29">
        <f t="shared" ca="1" si="4"/>
        <v>0</v>
      </c>
      <c r="H13" s="31">
        <f t="shared" si="5"/>
        <v>0</v>
      </c>
      <c r="I13" s="29">
        <f t="shared" si="2"/>
        <v>0</v>
      </c>
      <c r="J13" s="30">
        <f t="shared" si="3"/>
        <v>0</v>
      </c>
    </row>
    <row r="14" spans="1:10" ht="16.3" x14ac:dyDescent="0.3">
      <c r="A14" s="33" t="str">
        <f>+IF(ISBLANK(CONFIG!A13)," ",CONFIG!A13)</f>
        <v>Infraestructura</v>
      </c>
      <c r="B14" s="24" t="str">
        <f>LEFT(VLOOKUP(A14,CONFIG!A$2:B111,2,FALSE),1)</f>
        <v>A</v>
      </c>
      <c r="C14" s="32">
        <f ca="1">+SUMIF(DIARIO!$D$2:$D542,BALANCE!$A14,DIARIO!H$2:H485)</f>
        <v>0</v>
      </c>
      <c r="D14" s="31">
        <f ca="1">+SUMIF(DIARIO!$D$2:$D542,BALANCE!$A14,DIARIO!I$2:I485)</f>
        <v>0</v>
      </c>
      <c r="E14" s="29">
        <f t="shared" ca="1" si="0"/>
        <v>0</v>
      </c>
      <c r="F14" s="30">
        <f t="shared" si="1"/>
        <v>0</v>
      </c>
      <c r="G14" s="29">
        <f t="shared" ca="1" si="4"/>
        <v>0</v>
      </c>
      <c r="H14" s="31">
        <f t="shared" si="5"/>
        <v>0</v>
      </c>
      <c r="I14" s="29">
        <f t="shared" si="2"/>
        <v>0</v>
      </c>
      <c r="J14" s="30">
        <f t="shared" si="3"/>
        <v>0</v>
      </c>
    </row>
    <row r="15" spans="1:10" ht="16.3" x14ac:dyDescent="0.3">
      <c r="A15" s="33" t="str">
        <f>+IF(ISBLANK(CONFIG!A14)," ",CONFIG!A14)</f>
        <v>Otros activos</v>
      </c>
      <c r="B15" s="24" t="str">
        <f>LEFT(VLOOKUP(A15,CONFIG!A$2:B112,2,FALSE),1)</f>
        <v>O</v>
      </c>
      <c r="C15" s="32">
        <f ca="1">+SUMIF(DIARIO!$D$2:$D543,BALANCE!$A15,DIARIO!H$2:H486)</f>
        <v>0</v>
      </c>
      <c r="D15" s="31">
        <f ca="1">+SUMIF(DIARIO!$D$2:$D543,BALANCE!$A15,DIARIO!I$2:I486)</f>
        <v>0</v>
      </c>
      <c r="E15" s="29">
        <f t="shared" si="0"/>
        <v>0</v>
      </c>
      <c r="F15" s="30">
        <f t="shared" si="1"/>
        <v>0</v>
      </c>
      <c r="G15" s="29">
        <f t="shared" si="4"/>
        <v>0</v>
      </c>
      <c r="H15" s="31">
        <f t="shared" si="5"/>
        <v>0</v>
      </c>
      <c r="I15" s="29">
        <f t="shared" si="2"/>
        <v>0</v>
      </c>
      <c r="J15" s="30">
        <f t="shared" si="3"/>
        <v>0</v>
      </c>
    </row>
    <row r="16" spans="1:10" ht="16.3" x14ac:dyDescent="0.3">
      <c r="A16" s="33" t="str">
        <f>+IF(ISBLANK(CONFIG!A15)," ",CONFIG!A15)</f>
        <v>Proveedores</v>
      </c>
      <c r="B16" s="24" t="str">
        <f>LEFT(VLOOKUP(A16,CONFIG!A$2:B113,2,FALSE),1)</f>
        <v>P</v>
      </c>
      <c r="C16" s="32">
        <f ca="1">+SUMIF(DIARIO!$D$2:$D544,BALANCE!$A16,DIARIO!H$2:H487)</f>
        <v>0</v>
      </c>
      <c r="D16" s="31">
        <f ca="1">+SUMIF(DIARIO!$D$2:$D544,BALANCE!$A16,DIARIO!I$2:I487)</f>
        <v>7000</v>
      </c>
      <c r="E16" s="29">
        <f t="shared" si="0"/>
        <v>0</v>
      </c>
      <c r="F16" s="30">
        <f t="shared" ca="1" si="1"/>
        <v>7000</v>
      </c>
      <c r="G16" s="29">
        <f t="shared" si="4"/>
        <v>0</v>
      </c>
      <c r="H16" s="31">
        <f t="shared" ca="1" si="5"/>
        <v>7000</v>
      </c>
      <c r="I16" s="29">
        <f t="shared" si="2"/>
        <v>0</v>
      </c>
      <c r="J16" s="30">
        <f t="shared" si="3"/>
        <v>0</v>
      </c>
    </row>
    <row r="17" spans="1:10" ht="16.3" x14ac:dyDescent="0.3">
      <c r="A17" s="33" t="str">
        <f>+IF(ISBLANK(CONFIG!A16)," ",CONFIG!A16)</f>
        <v>IVA DF</v>
      </c>
      <c r="B17" s="24" t="str">
        <f>LEFT(VLOOKUP(A17,CONFIG!A$2:B114,2,FALSE),1)</f>
        <v>P</v>
      </c>
      <c r="C17" s="32">
        <f ca="1">+SUMIF(DIARIO!$D$2:$D545,BALANCE!$A17,DIARIO!H$2:H488)</f>
        <v>0</v>
      </c>
      <c r="D17" s="31">
        <f ca="1">+SUMIF(DIARIO!$D$2:$D545,BALANCE!$A17,DIARIO!I$2:I488)</f>
        <v>0</v>
      </c>
      <c r="E17" s="29">
        <f t="shared" si="0"/>
        <v>0</v>
      </c>
      <c r="F17" s="30">
        <f t="shared" ca="1" si="1"/>
        <v>0</v>
      </c>
      <c r="G17" s="29">
        <f t="shared" si="4"/>
        <v>0</v>
      </c>
      <c r="H17" s="31">
        <f t="shared" ca="1" si="5"/>
        <v>0</v>
      </c>
      <c r="I17" s="29">
        <f t="shared" si="2"/>
        <v>0</v>
      </c>
      <c r="J17" s="30">
        <f t="shared" si="3"/>
        <v>0</v>
      </c>
    </row>
    <row r="18" spans="1:10" ht="16.3" x14ac:dyDescent="0.3">
      <c r="A18" s="33" t="str">
        <f>+IF(ISBLANK(CONFIG!A17)," ",CONFIG!A17)</f>
        <v>Acreedores</v>
      </c>
      <c r="B18" s="24" t="str">
        <f>LEFT(VLOOKUP(A18,CONFIG!A$2:B115,2,FALSE),1)</f>
        <v>P</v>
      </c>
      <c r="C18" s="32">
        <f ca="1">+SUMIF(DIARIO!$D$2:$D546,BALANCE!$A18,DIARIO!H$2:H489)</f>
        <v>0</v>
      </c>
      <c r="D18" s="31">
        <f ca="1">+SUMIF(DIARIO!$D$2:$D546,BALANCE!$A18,DIARIO!I$2:I489)</f>
        <v>0</v>
      </c>
      <c r="E18" s="29">
        <f t="shared" si="0"/>
        <v>0</v>
      </c>
      <c r="F18" s="30">
        <f t="shared" ca="1" si="1"/>
        <v>0</v>
      </c>
      <c r="G18" s="29">
        <f t="shared" si="4"/>
        <v>0</v>
      </c>
      <c r="H18" s="31">
        <f t="shared" ca="1" si="5"/>
        <v>0</v>
      </c>
      <c r="I18" s="29">
        <f t="shared" si="2"/>
        <v>0</v>
      </c>
      <c r="J18" s="30">
        <f t="shared" si="3"/>
        <v>0</v>
      </c>
    </row>
    <row r="19" spans="1:10" ht="16.3" x14ac:dyDescent="0.3">
      <c r="A19" s="33" t="str">
        <f>+IF(ISBLANK(CONFIG!A18)," ",CONFIG!A18)</f>
        <v>CxP &lt;1 año</v>
      </c>
      <c r="B19" s="24" t="str">
        <f>LEFT(VLOOKUP(A19,CONFIG!A$2:B116,2,FALSE),1)</f>
        <v>P</v>
      </c>
      <c r="C19" s="32">
        <f ca="1">+SUMIF(DIARIO!$D$2:$D547,BALANCE!$A19,DIARIO!H$2:H490)</f>
        <v>0</v>
      </c>
      <c r="D19" s="31">
        <f ca="1">+SUMIF(DIARIO!$D$2:$D547,BALANCE!$A19,DIARIO!I$2:I490)</f>
        <v>0</v>
      </c>
      <c r="E19" s="29">
        <f t="shared" si="0"/>
        <v>0</v>
      </c>
      <c r="F19" s="30">
        <f t="shared" ca="1" si="1"/>
        <v>0</v>
      </c>
      <c r="G19" s="29">
        <f t="shared" si="4"/>
        <v>0</v>
      </c>
      <c r="H19" s="31">
        <f t="shared" ca="1" si="5"/>
        <v>0</v>
      </c>
      <c r="I19" s="29">
        <f t="shared" si="2"/>
        <v>0</v>
      </c>
      <c r="J19" s="30">
        <f t="shared" si="3"/>
        <v>0</v>
      </c>
    </row>
    <row r="20" spans="1:10" ht="16.3" x14ac:dyDescent="0.3">
      <c r="A20" s="33" t="str">
        <f>+IF(ISBLANK(CONFIG!A19)," ",CONFIG!A19)</f>
        <v>CxP &gt;1 año</v>
      </c>
      <c r="B20" s="24" t="str">
        <f>LEFT(VLOOKUP(A20,CONFIG!A$2:B117,2,FALSE),1)</f>
        <v>P</v>
      </c>
      <c r="C20" s="32">
        <f ca="1">+SUMIF(DIARIO!$D$2:$D548,BALANCE!$A20,DIARIO!H$2:H491)</f>
        <v>0</v>
      </c>
      <c r="D20" s="31">
        <f ca="1">+SUMIF(DIARIO!$D$2:$D548,BALANCE!$A20,DIARIO!I$2:I491)</f>
        <v>0</v>
      </c>
      <c r="E20" s="29">
        <f t="shared" si="0"/>
        <v>0</v>
      </c>
      <c r="F20" s="30">
        <f t="shared" ca="1" si="1"/>
        <v>0</v>
      </c>
      <c r="G20" s="29">
        <f t="shared" si="4"/>
        <v>0</v>
      </c>
      <c r="H20" s="31">
        <f t="shared" ca="1" si="5"/>
        <v>0</v>
      </c>
      <c r="I20" s="29">
        <f t="shared" si="2"/>
        <v>0</v>
      </c>
      <c r="J20" s="30">
        <f t="shared" si="3"/>
        <v>0</v>
      </c>
    </row>
    <row r="21" spans="1:10" ht="16.3" x14ac:dyDescent="0.3">
      <c r="A21" s="33" t="str">
        <f>+IF(ISBLANK(CONFIG!A20)," ",CONFIG!A20)</f>
        <v>Capital</v>
      </c>
      <c r="B21" s="24" t="str">
        <f>LEFT(VLOOKUP(A21,CONFIG!A$2:B118,2,FALSE),1)</f>
        <v>P</v>
      </c>
      <c r="C21" s="32">
        <f ca="1">+SUMIF(DIARIO!$D$2:$D549,BALANCE!$A21,DIARIO!H$2:H492)</f>
        <v>0</v>
      </c>
      <c r="D21" s="31">
        <f ca="1">+SUMIF(DIARIO!$D$2:$D549,BALANCE!$A21,DIARIO!I$2:I492)</f>
        <v>10000</v>
      </c>
      <c r="E21" s="29">
        <f t="shared" si="0"/>
        <v>0</v>
      </c>
      <c r="F21" s="30">
        <f t="shared" ca="1" si="1"/>
        <v>10000</v>
      </c>
      <c r="G21" s="29">
        <f t="shared" si="4"/>
        <v>0</v>
      </c>
      <c r="H21" s="31">
        <f t="shared" ca="1" si="5"/>
        <v>10000</v>
      </c>
      <c r="I21" s="29">
        <f t="shared" si="2"/>
        <v>0</v>
      </c>
      <c r="J21" s="30">
        <f t="shared" si="3"/>
        <v>0</v>
      </c>
    </row>
    <row r="22" spans="1:10" ht="16.3" x14ac:dyDescent="0.3">
      <c r="A22" s="33" t="str">
        <f>+IF(ISBLANK(CONFIG!A21)," ",CONFIG!A21)</f>
        <v>Reservas</v>
      </c>
      <c r="B22" s="24" t="str">
        <f>LEFT(VLOOKUP(A22,CONFIG!A$2:B119,2,FALSE),1)</f>
        <v>P</v>
      </c>
      <c r="C22" s="32">
        <f ca="1">+SUMIF(DIARIO!$D$2:$D550,BALANCE!$A22,DIARIO!H$2:H493)</f>
        <v>0</v>
      </c>
      <c r="D22" s="31">
        <f ca="1">+SUMIF(DIARIO!$D$2:$D550,BALANCE!$A22,DIARIO!I$2:I493)</f>
        <v>0</v>
      </c>
      <c r="E22" s="29">
        <f t="shared" si="0"/>
        <v>0</v>
      </c>
      <c r="F22" s="30">
        <f t="shared" ca="1" si="1"/>
        <v>0</v>
      </c>
      <c r="G22" s="29">
        <f t="shared" si="4"/>
        <v>0</v>
      </c>
      <c r="H22" s="31">
        <f ca="1">+IF(B22="P",F22,0)</f>
        <v>0</v>
      </c>
      <c r="I22" s="29">
        <f t="shared" si="2"/>
        <v>0</v>
      </c>
      <c r="J22" s="30">
        <f t="shared" si="3"/>
        <v>0</v>
      </c>
    </row>
    <row r="23" spans="1:10" ht="16.3" x14ac:dyDescent="0.3">
      <c r="A23" s="33" t="str">
        <f>+IF(ISBLANK(CONFIG!A22)," ",CONFIG!A22)</f>
        <v>Utilidades retenidas</v>
      </c>
      <c r="B23" s="24" t="str">
        <f>LEFT(VLOOKUP(A23,CONFIG!A$2:B120,2,FALSE),1)</f>
        <v>P</v>
      </c>
      <c r="C23" s="32">
        <f ca="1">+SUMIF(DIARIO!$D$2:$D551,BALANCE!$A23,DIARIO!H$2:H494)</f>
        <v>0</v>
      </c>
      <c r="D23" s="31">
        <f ca="1">+SUMIF(DIARIO!$D$2:$D551,BALANCE!$A23,DIARIO!I$2:I494)</f>
        <v>0</v>
      </c>
      <c r="E23" s="29">
        <f t="shared" si="0"/>
        <v>0</v>
      </c>
      <c r="F23" s="30">
        <f t="shared" ca="1" si="1"/>
        <v>0</v>
      </c>
      <c r="G23" s="29">
        <f t="shared" si="4"/>
        <v>0</v>
      </c>
      <c r="H23" s="31">
        <f t="shared" ca="1" si="5"/>
        <v>0</v>
      </c>
      <c r="I23" s="29">
        <f t="shared" si="2"/>
        <v>0</v>
      </c>
      <c r="J23" s="30">
        <f t="shared" si="3"/>
        <v>0</v>
      </c>
    </row>
    <row r="24" spans="1:10" ht="16.3" x14ac:dyDescent="0.3">
      <c r="A24" s="33" t="str">
        <f>+IF(ISBLANK(CONFIG!A23)," ",CONFIG!A23)</f>
        <v>Ventas</v>
      </c>
      <c r="B24" s="24" t="str">
        <f>LEFT(VLOOKUP(A24,CONFIG!A$2:B121,2,FALSE),1)</f>
        <v>I</v>
      </c>
      <c r="C24" s="32">
        <f ca="1">+SUMIF(DIARIO!$D$2:$D552,BALANCE!$A24,DIARIO!H$2:H495)</f>
        <v>0</v>
      </c>
      <c r="D24" s="31">
        <f ca="1">+SUMIF(DIARIO!$D$2:$D552,BALANCE!$A24,DIARIO!I$2:I495)</f>
        <v>0</v>
      </c>
      <c r="E24" s="29">
        <f t="shared" si="0"/>
        <v>0</v>
      </c>
      <c r="F24" s="30">
        <f t="shared" ca="1" si="1"/>
        <v>0</v>
      </c>
      <c r="G24" s="29">
        <f t="shared" si="4"/>
        <v>0</v>
      </c>
      <c r="H24" s="31">
        <f t="shared" si="5"/>
        <v>0</v>
      </c>
      <c r="I24" s="29">
        <f t="shared" si="2"/>
        <v>0</v>
      </c>
      <c r="J24" s="30">
        <f t="shared" ca="1" si="3"/>
        <v>0</v>
      </c>
    </row>
    <row r="25" spans="1:10" ht="16.3" x14ac:dyDescent="0.3">
      <c r="A25" s="33" t="str">
        <f>+IF(ISBLANK(CONFIG!A24)," ",CONFIG!A24)</f>
        <v>Venta activo fijo</v>
      </c>
      <c r="B25" s="24" t="str">
        <f>LEFT(VLOOKUP(A25,CONFIG!A$2:B122,2,FALSE),1)</f>
        <v>I</v>
      </c>
      <c r="C25" s="32">
        <f ca="1">+SUMIF(DIARIO!$D$2:$D553,BALANCE!$A25,DIARIO!H$2:H496)</f>
        <v>0</v>
      </c>
      <c r="D25" s="31">
        <f ca="1">+SUMIF(DIARIO!$D$2:$D553,BALANCE!$A25,DIARIO!I$2:I496)</f>
        <v>0</v>
      </c>
      <c r="E25" s="29">
        <f t="shared" ref="E25:E30" si="6">+IF(ISERROR(B25),0,IF(B25="A",C25-D25,IF(B25="G",C25-D25,0)))</f>
        <v>0</v>
      </c>
      <c r="F25" s="31">
        <f t="shared" ref="F25:F30" ca="1" si="7">+IF(ISERROR(B25),0,IF(B25="P",D25-C25,IF(B25="I",D25-C25,0)))</f>
        <v>0</v>
      </c>
      <c r="G25" s="29">
        <f t="shared" si="4"/>
        <v>0</v>
      </c>
      <c r="H25" s="31">
        <f t="shared" si="5"/>
        <v>0</v>
      </c>
      <c r="I25" s="29">
        <f t="shared" si="2"/>
        <v>0</v>
      </c>
      <c r="J25" s="30">
        <f t="shared" ca="1" si="3"/>
        <v>0</v>
      </c>
    </row>
    <row r="26" spans="1:10" ht="16.3" x14ac:dyDescent="0.3">
      <c r="A26" s="33" t="str">
        <f>+IF(ISBLANK(CONFIG!A25)," ",CONFIG!A25)</f>
        <v>CMV</v>
      </c>
      <c r="B26" s="24" t="str">
        <f>LEFT(VLOOKUP(A26,CONFIG!A$2:B123,2,FALSE),1)</f>
        <v>G</v>
      </c>
      <c r="C26" s="32">
        <f ca="1">+SUMIF(DIARIO!$D$2:$D554,BALANCE!$A26,DIARIO!H$2:H497)</f>
        <v>0</v>
      </c>
      <c r="D26" s="31">
        <f ca="1">+SUMIF(DIARIO!$D$2:$D554,BALANCE!$A26,DIARIO!I$2:I497)</f>
        <v>0</v>
      </c>
      <c r="E26" s="29">
        <f t="shared" ca="1" si="6"/>
        <v>0</v>
      </c>
      <c r="F26" s="31">
        <f t="shared" si="7"/>
        <v>0</v>
      </c>
      <c r="G26" s="29">
        <f t="shared" si="4"/>
        <v>0</v>
      </c>
      <c r="H26" s="31">
        <f t="shared" si="5"/>
        <v>0</v>
      </c>
      <c r="I26" s="29">
        <f t="shared" ca="1" si="2"/>
        <v>0</v>
      </c>
      <c r="J26" s="30">
        <f t="shared" si="3"/>
        <v>0</v>
      </c>
    </row>
    <row r="27" spans="1:10" ht="16.3" x14ac:dyDescent="0.3">
      <c r="A27" s="33" t="str">
        <f>+IF(ISBLANK(CONFIG!A26)," ",CONFIG!A26)</f>
        <v>Gastos generales</v>
      </c>
      <c r="B27" s="24" t="str">
        <f>LEFT(VLOOKUP(A27,CONFIG!A$2:B124,2,FALSE),1)</f>
        <v>G</v>
      </c>
      <c r="C27" s="32">
        <f ca="1">+SUMIF(DIARIO!$D$2:$D555,BALANCE!$A27,DIARIO!H$2:H498)</f>
        <v>0</v>
      </c>
      <c r="D27" s="31">
        <f ca="1">+SUMIF(DIARIO!$D$2:$D555,BALANCE!$A27,DIARIO!I$2:I498)</f>
        <v>0</v>
      </c>
      <c r="E27" s="29">
        <f t="shared" ca="1" si="6"/>
        <v>0</v>
      </c>
      <c r="F27" s="31">
        <f t="shared" si="7"/>
        <v>0</v>
      </c>
      <c r="G27" s="29">
        <f t="shared" si="4"/>
        <v>0</v>
      </c>
      <c r="H27" s="31">
        <f t="shared" si="5"/>
        <v>0</v>
      </c>
      <c r="I27" s="29">
        <f t="shared" ca="1" si="2"/>
        <v>0</v>
      </c>
      <c r="J27" s="30">
        <f t="shared" si="3"/>
        <v>0</v>
      </c>
    </row>
    <row r="28" spans="1:10" ht="16.3" x14ac:dyDescent="0.3">
      <c r="A28" s="33" t="str">
        <f>+IF(ISBLANK(CONFIG!A27)," ",CONFIG!A27)</f>
        <v>Remuneraciones</v>
      </c>
      <c r="B28" s="24" t="str">
        <f>LEFT(VLOOKUP(A28,CONFIG!A$2:B125,2,FALSE),1)</f>
        <v>G</v>
      </c>
      <c r="C28" s="32">
        <f ca="1">+SUMIF(DIARIO!$D$2:$D556,BALANCE!$A28,DIARIO!H$2:H499)</f>
        <v>0</v>
      </c>
      <c r="D28" s="31">
        <f ca="1">+SUMIF(DIARIO!$D$2:$D556,BALANCE!$A28,DIARIO!I$2:I499)</f>
        <v>0</v>
      </c>
      <c r="E28" s="29">
        <f t="shared" ca="1" si="6"/>
        <v>0</v>
      </c>
      <c r="F28" s="31">
        <f t="shared" si="7"/>
        <v>0</v>
      </c>
      <c r="G28" s="29">
        <f t="shared" si="4"/>
        <v>0</v>
      </c>
      <c r="H28" s="31">
        <f t="shared" si="5"/>
        <v>0</v>
      </c>
      <c r="I28" s="29">
        <f t="shared" ca="1" si="2"/>
        <v>0</v>
      </c>
      <c r="J28" s="30">
        <f t="shared" si="3"/>
        <v>0</v>
      </c>
    </row>
    <row r="29" spans="1:10" ht="16.3" x14ac:dyDescent="0.3">
      <c r="A29" s="33" t="str">
        <f>+IF(ISBLANK(CONFIG!A28)," ",CONFIG!A28)</f>
        <v>Gastos financieros</v>
      </c>
      <c r="B29" s="24" t="str">
        <f>LEFT(VLOOKUP(A29,CONFIG!A$2:B126,2,FALSE),1)</f>
        <v>G</v>
      </c>
      <c r="C29" s="32">
        <f ca="1">+SUMIF(DIARIO!$D$2:$D557,BALANCE!$A29,DIARIO!H$2:H500)</f>
        <v>0</v>
      </c>
      <c r="D29" s="31">
        <f ca="1">+SUMIF(DIARIO!$D$2:$D557,BALANCE!$A29,DIARIO!I$2:I500)</f>
        <v>0</v>
      </c>
      <c r="E29" s="29">
        <f t="shared" ca="1" si="6"/>
        <v>0</v>
      </c>
      <c r="F29" s="31">
        <f t="shared" si="7"/>
        <v>0</v>
      </c>
      <c r="G29" s="29">
        <f t="shared" si="4"/>
        <v>0</v>
      </c>
      <c r="H29" s="31">
        <f t="shared" si="5"/>
        <v>0</v>
      </c>
      <c r="I29" s="29">
        <f t="shared" ca="1" si="2"/>
        <v>0</v>
      </c>
      <c r="J29" s="30">
        <f t="shared" si="3"/>
        <v>0</v>
      </c>
    </row>
    <row r="30" spans="1:10" ht="16.3" x14ac:dyDescent="0.3">
      <c r="A30" s="33" t="str">
        <f>+IF(ISBLANK(CONFIG!A29)," ",CONFIG!A29)</f>
        <v>Depreciación</v>
      </c>
      <c r="B30" s="24" t="str">
        <f>LEFT(VLOOKUP(A30,CONFIG!A$2:B127,2,FALSE),1)</f>
        <v>G</v>
      </c>
      <c r="C30" s="32">
        <f ca="1">+SUMIF(DIARIO!$D$2:$D558,BALANCE!$A30,DIARIO!H$2:H501)</f>
        <v>0</v>
      </c>
      <c r="D30" s="31">
        <f ca="1">+SUMIF(DIARIO!$D$2:$D558,BALANCE!$A30,DIARIO!I$2:I501)</f>
        <v>0</v>
      </c>
      <c r="E30" s="29">
        <f t="shared" ca="1" si="6"/>
        <v>0</v>
      </c>
      <c r="F30" s="31">
        <f t="shared" si="7"/>
        <v>0</v>
      </c>
      <c r="G30" s="29">
        <f>+IF(ISERROR(B30="A"),0,IF(B30="A",E30,0))</f>
        <v>0</v>
      </c>
      <c r="H30" s="31">
        <f>+IF(ISERROR(B30="P"),0,IF(B30="P",F30,0))</f>
        <v>0</v>
      </c>
      <c r="I30" s="29">
        <f t="shared" ca="1" si="2"/>
        <v>0</v>
      </c>
      <c r="J30" s="30">
        <f t="shared" si="3"/>
        <v>0</v>
      </c>
    </row>
    <row r="31" spans="1:10" ht="16.3" x14ac:dyDescent="0.3">
      <c r="A31" s="33" t="str">
        <f>+IF(ISBLANK(CONFIG!A30)," ",CONFIG!A30)</f>
        <v xml:space="preserve"> </v>
      </c>
      <c r="B31" s="24" t="e">
        <f>LEFT(VLOOKUP(A31,CONFIG!A$2:B128,2,FALSE),1)</f>
        <v>#N/A</v>
      </c>
      <c r="C31" s="32">
        <f ca="1">+SUMIF(DIARIO!$D$2:$D559,BALANCE!$A31,DIARIO!H$2:H502)</f>
        <v>0</v>
      </c>
      <c r="D31" s="31">
        <f ca="1">+SUMIF(DIARIO!$D$2:$D559,BALANCE!$A31,DIARIO!I$2:I502)</f>
        <v>0</v>
      </c>
      <c r="E31" s="29">
        <f>+IF(ISERROR(B31),0,IF(B31="A",C31-D31,IF(B31="G",C31-D31,0)))</f>
        <v>0</v>
      </c>
      <c r="F31" s="31">
        <f t="shared" ref="F31:F38" si="8">+IF(ISERROR(B31),0,IF(B31="P",D31-C31,IF(B31="I",D31-C31,0)))</f>
        <v>0</v>
      </c>
      <c r="G31" s="29">
        <f t="shared" ref="G31:G38" si="9">+IF(ISERROR(B31="A"),0,IF(B31="A",E31,0))</f>
        <v>0</v>
      </c>
      <c r="H31" s="31">
        <f t="shared" ref="H31:H38" si="10">+IF(ISERROR(B31="P"),0,IF(B31="P",F31,0))</f>
        <v>0</v>
      </c>
      <c r="I31" s="29">
        <f t="shared" si="2"/>
        <v>0</v>
      </c>
      <c r="J31" s="30">
        <f t="shared" si="3"/>
        <v>0</v>
      </c>
    </row>
    <row r="32" spans="1:10" ht="16.3" x14ac:dyDescent="0.3">
      <c r="A32" s="33" t="str">
        <f>+IF(ISBLANK(CONFIG!A31)," ",CONFIG!A31)</f>
        <v xml:space="preserve"> </v>
      </c>
      <c r="B32" s="24" t="e">
        <f>LEFT(VLOOKUP(A32,CONFIG!A$2:B129,2,FALSE),1)</f>
        <v>#N/A</v>
      </c>
      <c r="C32" s="32">
        <f ca="1">+SUMIF(DIARIO!$D$2:$D560,BALANCE!$A32,DIARIO!H$2:H503)</f>
        <v>0</v>
      </c>
      <c r="D32" s="31">
        <f ca="1">+SUMIF(DIARIO!$D$2:$D560,BALANCE!$A32,DIARIO!I$2:I503)</f>
        <v>0</v>
      </c>
      <c r="E32" s="29">
        <f t="shared" ref="E32:E38" si="11">+IF(ISERROR(B32),0,IF(B32="A",C32-D32,IF(B32="G",C32-D32,0)))</f>
        <v>0</v>
      </c>
      <c r="F32" s="31">
        <f t="shared" si="8"/>
        <v>0</v>
      </c>
      <c r="G32" s="29">
        <f t="shared" si="9"/>
        <v>0</v>
      </c>
      <c r="H32" s="31">
        <f t="shared" si="10"/>
        <v>0</v>
      </c>
      <c r="I32" s="29">
        <f t="shared" ref="I32:I38" si="12">+IF(ISERROR(B32),0,IF(B32="G",C32,0))</f>
        <v>0</v>
      </c>
      <c r="J32" s="30">
        <f t="shared" ref="J32:J38" si="13">+IF(ISERROR(B32),0,IF(B32="I",D32,0))</f>
        <v>0</v>
      </c>
    </row>
    <row r="33" spans="1:10" ht="16.3" x14ac:dyDescent="0.3">
      <c r="A33" s="33" t="str">
        <f>+IF(ISBLANK(CONFIG!A32)," ",CONFIG!A32)</f>
        <v xml:space="preserve"> </v>
      </c>
      <c r="B33" s="24" t="e">
        <f>LEFT(VLOOKUP(A33,CONFIG!A$2:B130,2,FALSE),1)</f>
        <v>#N/A</v>
      </c>
      <c r="C33" s="32">
        <f ca="1">+SUMIF(DIARIO!$D$2:$D561,BALANCE!$A33,DIARIO!H$2:H504)</f>
        <v>0</v>
      </c>
      <c r="D33" s="31">
        <f ca="1">+SUMIF(DIARIO!$D$2:$D561,BALANCE!$A33,DIARIO!I$2:I504)</f>
        <v>0</v>
      </c>
      <c r="E33" s="29">
        <f t="shared" si="11"/>
        <v>0</v>
      </c>
      <c r="F33" s="31">
        <f t="shared" si="8"/>
        <v>0</v>
      </c>
      <c r="G33" s="29">
        <f t="shared" si="9"/>
        <v>0</v>
      </c>
      <c r="H33" s="31">
        <f t="shared" si="10"/>
        <v>0</v>
      </c>
      <c r="I33" s="29">
        <f t="shared" si="12"/>
        <v>0</v>
      </c>
      <c r="J33" s="30">
        <f t="shared" si="13"/>
        <v>0</v>
      </c>
    </row>
    <row r="34" spans="1:10" ht="16.3" x14ac:dyDescent="0.3">
      <c r="A34" s="33" t="str">
        <f>+IF(ISBLANK(CONFIG!A33)," ",CONFIG!A33)</f>
        <v xml:space="preserve"> </v>
      </c>
      <c r="B34" s="24" t="e">
        <f>LEFT(VLOOKUP(A34,CONFIG!A$2:B131,2,FALSE),1)</f>
        <v>#N/A</v>
      </c>
      <c r="C34" s="32">
        <f ca="1">+SUMIF(DIARIO!$D$2:$D562,BALANCE!$A34,DIARIO!H$2:H505)</f>
        <v>0</v>
      </c>
      <c r="D34" s="31">
        <f ca="1">+SUMIF(DIARIO!$D$2:$D562,BALANCE!$A34,DIARIO!I$2:I505)</f>
        <v>0</v>
      </c>
      <c r="E34" s="29">
        <f t="shared" si="11"/>
        <v>0</v>
      </c>
      <c r="F34" s="31">
        <f t="shared" si="8"/>
        <v>0</v>
      </c>
      <c r="G34" s="29">
        <f t="shared" si="9"/>
        <v>0</v>
      </c>
      <c r="H34" s="31">
        <f t="shared" si="10"/>
        <v>0</v>
      </c>
      <c r="I34" s="29">
        <f t="shared" si="12"/>
        <v>0</v>
      </c>
      <c r="J34" s="30">
        <f t="shared" si="13"/>
        <v>0</v>
      </c>
    </row>
    <row r="35" spans="1:10" ht="16.3" x14ac:dyDescent="0.3">
      <c r="A35" s="33" t="str">
        <f>+IF(ISBLANK(CONFIG!A34)," ",CONFIG!A34)</f>
        <v xml:space="preserve"> </v>
      </c>
      <c r="B35" s="24" t="e">
        <f>LEFT(VLOOKUP(A35,CONFIG!A$2:B132,2,FALSE),1)</f>
        <v>#N/A</v>
      </c>
      <c r="C35" s="32">
        <f ca="1">+SUMIF(DIARIO!$D$2:$D563,BALANCE!$A35,DIARIO!H$2:H506)</f>
        <v>0</v>
      </c>
      <c r="D35" s="31">
        <f ca="1">+SUMIF(DIARIO!$D$2:$D563,BALANCE!$A35,DIARIO!I$2:I506)</f>
        <v>0</v>
      </c>
      <c r="E35" s="29">
        <f t="shared" si="11"/>
        <v>0</v>
      </c>
      <c r="F35" s="31">
        <f t="shared" si="8"/>
        <v>0</v>
      </c>
      <c r="G35" s="29">
        <f t="shared" si="9"/>
        <v>0</v>
      </c>
      <c r="H35" s="31">
        <f t="shared" si="10"/>
        <v>0</v>
      </c>
      <c r="I35" s="29">
        <f t="shared" si="12"/>
        <v>0</v>
      </c>
      <c r="J35" s="30">
        <f t="shared" si="13"/>
        <v>0</v>
      </c>
    </row>
    <row r="36" spans="1:10" ht="16.3" x14ac:dyDescent="0.3">
      <c r="A36" s="33" t="str">
        <f>+IF(ISBLANK(CONFIG!A35)," ",CONFIG!A35)</f>
        <v xml:space="preserve"> </v>
      </c>
      <c r="B36" s="24" t="e">
        <f>LEFT(VLOOKUP(A36,CONFIG!A$2:B133,2,FALSE),1)</f>
        <v>#N/A</v>
      </c>
      <c r="C36" s="32">
        <f ca="1">+SUMIF(DIARIO!$D$2:$D564,BALANCE!$A36,DIARIO!H$2:H507)</f>
        <v>0</v>
      </c>
      <c r="D36" s="31">
        <f ca="1">+SUMIF(DIARIO!$D$2:$D564,BALANCE!$A36,DIARIO!I$2:I507)</f>
        <v>0</v>
      </c>
      <c r="E36" s="29">
        <f t="shared" si="11"/>
        <v>0</v>
      </c>
      <c r="F36" s="31">
        <f t="shared" si="8"/>
        <v>0</v>
      </c>
      <c r="G36" s="29">
        <f t="shared" si="9"/>
        <v>0</v>
      </c>
      <c r="H36" s="31">
        <f t="shared" si="10"/>
        <v>0</v>
      </c>
      <c r="I36" s="29">
        <f t="shared" si="12"/>
        <v>0</v>
      </c>
      <c r="J36" s="30">
        <f t="shared" si="13"/>
        <v>0</v>
      </c>
    </row>
    <row r="37" spans="1:10" ht="16.3" x14ac:dyDescent="0.3">
      <c r="A37" s="33" t="str">
        <f>+IF(ISBLANK(CONFIG!A36)," ",CONFIG!A36)</f>
        <v xml:space="preserve"> </v>
      </c>
      <c r="B37" s="24" t="e">
        <f>LEFT(VLOOKUP(A37,CONFIG!A$2:B134,2,FALSE),1)</f>
        <v>#N/A</v>
      </c>
      <c r="C37" s="32">
        <f ca="1">+SUMIF(DIARIO!$D$2:$D565,BALANCE!$A37,DIARIO!H$2:H508)</f>
        <v>0</v>
      </c>
      <c r="D37" s="31">
        <f ca="1">+SUMIF(DIARIO!$D$2:$D565,BALANCE!$A37,DIARIO!I$2:I508)</f>
        <v>0</v>
      </c>
      <c r="E37" s="29">
        <f t="shared" si="11"/>
        <v>0</v>
      </c>
      <c r="F37" s="31">
        <f t="shared" si="8"/>
        <v>0</v>
      </c>
      <c r="G37" s="29">
        <f t="shared" si="9"/>
        <v>0</v>
      </c>
      <c r="H37" s="31">
        <f t="shared" si="10"/>
        <v>0</v>
      </c>
      <c r="I37" s="29">
        <f t="shared" si="12"/>
        <v>0</v>
      </c>
      <c r="J37" s="30">
        <f t="shared" si="13"/>
        <v>0</v>
      </c>
    </row>
    <row r="38" spans="1:10" ht="17" thickBot="1" x14ac:dyDescent="0.35">
      <c r="A38" s="34" t="str">
        <f>+IF(ISBLANK(CONFIG!A37)," ",CONFIG!A37)</f>
        <v xml:space="preserve"> </v>
      </c>
      <c r="B38" s="24" t="e">
        <f>LEFT(VLOOKUP(A38,CONFIG!A$2:B135,2,FALSE),1)</f>
        <v>#N/A</v>
      </c>
      <c r="C38" s="32">
        <f ca="1">+SUMIF(DIARIO!$D$2:$D566,BALANCE!$A38,DIARIO!H$2:H509)</f>
        <v>0</v>
      </c>
      <c r="D38" s="31">
        <f ca="1">+SUMIF(DIARIO!$D$2:$D566,BALANCE!$A38,DIARIO!I$2:I509)</f>
        <v>0</v>
      </c>
      <c r="E38" s="29">
        <f t="shared" si="11"/>
        <v>0</v>
      </c>
      <c r="F38" s="31">
        <f t="shared" si="8"/>
        <v>0</v>
      </c>
      <c r="G38" s="29">
        <f t="shared" si="9"/>
        <v>0</v>
      </c>
      <c r="H38" s="31">
        <f t="shared" si="10"/>
        <v>0</v>
      </c>
      <c r="I38" s="29">
        <f t="shared" si="12"/>
        <v>0</v>
      </c>
      <c r="J38" s="30">
        <f t="shared" si="13"/>
        <v>0</v>
      </c>
    </row>
    <row r="39" spans="1:10" ht="17.7" thickTop="1" thickBot="1" x14ac:dyDescent="0.35">
      <c r="A39" s="28" t="s">
        <v>91</v>
      </c>
      <c r="B39" s="27" t="e">
        <f>LEFT(VLOOKUP(A39,CONFIG!A39:B136,2,FALSE),1)</f>
        <v>#N/A</v>
      </c>
      <c r="C39" s="26">
        <f t="shared" ref="C39:J39" ca="1" si="14">+SUM(C3:C38)</f>
        <v>19000</v>
      </c>
      <c r="D39" s="26">
        <f t="shared" ca="1" si="14"/>
        <v>19000</v>
      </c>
      <c r="E39" s="26">
        <f t="shared" ca="1" si="14"/>
        <v>17000</v>
      </c>
      <c r="F39" s="26">
        <f t="shared" ca="1" si="14"/>
        <v>17000</v>
      </c>
      <c r="G39" s="26">
        <f t="shared" ca="1" si="14"/>
        <v>17000</v>
      </c>
      <c r="H39" s="26">
        <f t="shared" ca="1" si="14"/>
        <v>17000</v>
      </c>
      <c r="I39" s="26">
        <f t="shared" ca="1" si="14"/>
        <v>0</v>
      </c>
      <c r="J39" s="26">
        <f t="shared" ca="1" si="14"/>
        <v>0</v>
      </c>
    </row>
    <row r="40" spans="1:10" ht="17.7" thickTop="1" thickBot="1" x14ac:dyDescent="0.35">
      <c r="A40" s="41" t="s">
        <v>92</v>
      </c>
      <c r="B40" s="42" t="s">
        <v>54</v>
      </c>
      <c r="C40" s="42"/>
      <c r="D40" s="42"/>
      <c r="E40" s="42"/>
      <c r="F40" s="42"/>
      <c r="G40" s="42"/>
      <c r="H40" s="43">
        <f ca="1">+G39-H39</f>
        <v>0</v>
      </c>
      <c r="I40" s="43">
        <f ca="1">+J39-I39</f>
        <v>0</v>
      </c>
      <c r="J40" s="42"/>
    </row>
    <row r="41" spans="1:10" ht="17.7" thickTop="1" thickBot="1" x14ac:dyDescent="0.35">
      <c r="A41" s="35" t="s">
        <v>95</v>
      </c>
      <c r="B41" s="35" t="s">
        <v>54</v>
      </c>
      <c r="C41" s="36">
        <f ca="1">+C39+C40</f>
        <v>19000</v>
      </c>
      <c r="D41" s="36">
        <f t="shared" ref="D41:J41" ca="1" si="15">+D39+D40</f>
        <v>19000</v>
      </c>
      <c r="E41" s="36">
        <f t="shared" ca="1" si="15"/>
        <v>17000</v>
      </c>
      <c r="F41" s="36">
        <f t="shared" ca="1" si="15"/>
        <v>17000</v>
      </c>
      <c r="G41" s="36">
        <f t="shared" ca="1" si="15"/>
        <v>17000</v>
      </c>
      <c r="H41" s="36">
        <f t="shared" ca="1" si="15"/>
        <v>17000</v>
      </c>
      <c r="I41" s="36">
        <f t="shared" ca="1" si="15"/>
        <v>0</v>
      </c>
      <c r="J41" s="36">
        <f t="shared" ca="1" si="15"/>
        <v>0</v>
      </c>
    </row>
    <row r="42" spans="1:10" ht="14.95" thickTop="1" x14ac:dyDescent="0.25">
      <c r="B42" s="24" t="s">
        <v>54</v>
      </c>
    </row>
    <row r="43" spans="1:10" x14ac:dyDescent="0.25">
      <c r="B43" s="24" t="s">
        <v>54</v>
      </c>
    </row>
    <row r="44" spans="1:10" x14ac:dyDescent="0.25">
      <c r="B44" s="24" t="s">
        <v>54</v>
      </c>
    </row>
    <row r="45" spans="1:10" x14ac:dyDescent="0.25">
      <c r="B45" s="24" t="s">
        <v>54</v>
      </c>
    </row>
    <row r="46" spans="1:10" x14ac:dyDescent="0.25">
      <c r="B46" s="24" t="s">
        <v>54</v>
      </c>
    </row>
    <row r="47" spans="1:10" x14ac:dyDescent="0.25">
      <c r="B47" s="25" t="s">
        <v>54</v>
      </c>
    </row>
    <row r="48" spans="1:10" x14ac:dyDescent="0.25">
      <c r="B48" s="25" t="s">
        <v>54</v>
      </c>
    </row>
  </sheetData>
  <mergeCells count="6">
    <mergeCell ref="I1:J1"/>
    <mergeCell ref="C1:C2"/>
    <mergeCell ref="D1:D2"/>
    <mergeCell ref="A1:A2"/>
    <mergeCell ref="E1:F1"/>
    <mergeCell ref="G1:H1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6"/>
  <sheetViews>
    <sheetView zoomScale="89" zoomScaleNormal="89" workbookViewId="0">
      <selection activeCell="G3" sqref="G3"/>
    </sheetView>
  </sheetViews>
  <sheetFormatPr baseColWidth="10" defaultRowHeight="16.3" x14ac:dyDescent="0.3"/>
  <cols>
    <col min="1" max="1" width="1.75" customWidth="1"/>
    <col min="4" max="4" width="15.75" customWidth="1"/>
    <col min="5" max="5" width="9.75" style="13" customWidth="1"/>
    <col min="6" max="6" width="19.875" customWidth="1"/>
    <col min="7" max="7" width="10.375" customWidth="1"/>
    <col min="8" max="8" width="5.5" style="45" customWidth="1"/>
    <col min="9" max="9" width="9.375" style="23" customWidth="1"/>
    <col min="10" max="10" width="14" customWidth="1"/>
    <col min="11" max="13" width="9.125" customWidth="1"/>
    <col min="14" max="16" width="11" style="12"/>
  </cols>
  <sheetData>
    <row r="1" spans="2:17" x14ac:dyDescent="0.3">
      <c r="K1" s="54" t="s">
        <v>43</v>
      </c>
      <c r="L1" s="54"/>
      <c r="M1" s="54"/>
      <c r="N1" s="65" t="s">
        <v>44</v>
      </c>
      <c r="O1" s="65"/>
      <c r="P1" s="65"/>
    </row>
    <row r="2" spans="2:17" s="4" customFormat="1" x14ac:dyDescent="0.3">
      <c r="B2" s="3" t="s">
        <v>45</v>
      </c>
      <c r="C2" s="3" t="s">
        <v>46</v>
      </c>
      <c r="D2" s="3" t="s">
        <v>47</v>
      </c>
      <c r="E2" s="14" t="s">
        <v>67</v>
      </c>
      <c r="F2" s="3" t="s">
        <v>62</v>
      </c>
      <c r="G2" s="3" t="s">
        <v>48</v>
      </c>
      <c r="H2" s="44" t="s">
        <v>63</v>
      </c>
      <c r="I2" s="47" t="s">
        <v>68</v>
      </c>
      <c r="J2" s="3" t="s">
        <v>49</v>
      </c>
      <c r="K2" s="3" t="s">
        <v>50</v>
      </c>
      <c r="L2" s="3" t="s">
        <v>51</v>
      </c>
      <c r="M2" s="3" t="s">
        <v>52</v>
      </c>
      <c r="N2" s="10" t="s">
        <v>50</v>
      </c>
      <c r="O2" s="10" t="s">
        <v>51</v>
      </c>
      <c r="P2" s="10" t="s">
        <v>52</v>
      </c>
      <c r="Q2" s="3" t="s">
        <v>53</v>
      </c>
    </row>
    <row r="3" spans="2:17" x14ac:dyDescent="0.3">
      <c r="B3" s="53">
        <v>41275</v>
      </c>
      <c r="C3" s="51">
        <v>1</v>
      </c>
      <c r="D3" s="9" t="str">
        <f>+IF(ISERROR(UPPER(VLOOKUP(C3,CONFIG!$H$2:$J$180,3,FALSE)))," ",UPPER(VLOOKUP(C3,CONFIG!$H$2:$J$180,3,FALSE)))</f>
        <v>LOS CHINOS</v>
      </c>
      <c r="E3" s="9">
        <v>145491320</v>
      </c>
      <c r="F3" s="9" t="str">
        <f>+IF(ISERROR(UPPER(VLOOKUP(E3,CONFIG!$D$2:$E$115,2,FALSE)))," ",UPPER(VLOOKUP(E3,CONFIG!$D$2:$E$115,2,FALSE)))</f>
        <v>FRANCISCO GALVEZ</v>
      </c>
      <c r="G3" s="2">
        <v>1234</v>
      </c>
      <c r="H3" s="46" t="s">
        <v>64</v>
      </c>
      <c r="I3" s="5">
        <f>+IF(ISERROR((SUMIF($C2:C$3,C3,$N2:N$3)-SUMIF($C2:$C$3,C3,$O2:$O$3))/(SUMIF($C2:$C$3,C3,$K2:$K$3)-SUMIF($C$2:$C2,C3,$L$2:$L2)))," ",(SUMIF($C2:C$3,C3,$N2:N$3)-SUMIF($C2:$C$3,C3,$O2:$O$3))/(SUMIF($C2:$C$3,C3,$K2:$K$3)-SUMIF($C$2:$C2,C3,$L$2:$L2)))</f>
        <v>700</v>
      </c>
      <c r="J3" s="5">
        <v>700</v>
      </c>
      <c r="K3" s="2">
        <v>10</v>
      </c>
      <c r="L3" s="2"/>
      <c r="M3" s="2">
        <f>+SUMIF($C$2:$C3,C3,$K$2:$K3)-SUMIF($C$2:$C3,C3,$L$2:$L3)</f>
        <v>10</v>
      </c>
      <c r="N3" s="11">
        <f>+K3*J3</f>
        <v>7000</v>
      </c>
      <c r="O3" s="11">
        <f>+J3*L3</f>
        <v>0</v>
      </c>
      <c r="P3" s="11">
        <f>+SUMIF($C$3:$C3,C3,$N$3:$N3)-SUMIF($C$3:$C3,C3,$O$3:$O3)</f>
        <v>7000</v>
      </c>
      <c r="Q3" s="5">
        <f>+P3/M3</f>
        <v>700</v>
      </c>
    </row>
    <row r="4" spans="2:17" x14ac:dyDescent="0.3">
      <c r="B4" s="53">
        <v>41276</v>
      </c>
      <c r="C4" s="52">
        <v>1</v>
      </c>
      <c r="D4" s="9" t="str">
        <f>+IF(ISERROR(UPPER(VLOOKUP(C4,CONFIG!$H$2:$J$180,3,FALSE)))," ",UPPER(VLOOKUP(C4,CONFIG!$H$2:$J$180,3,FALSE)))</f>
        <v>LOS CHINOS</v>
      </c>
      <c r="E4" s="9">
        <v>111111111</v>
      </c>
      <c r="F4" s="9" t="str">
        <f>+IF(ISERROR(UPPER(VLOOKUP(E4,CONFIG!$D$2:$E$115,2,FALSE)))," ",UPPER(VLOOKUP(E4,CONFIG!$D$2:$E$115,2,FALSE)))</f>
        <v>JOSÉ LÓPEZ</v>
      </c>
      <c r="G4" s="2">
        <v>111</v>
      </c>
      <c r="H4" s="46" t="s">
        <v>98</v>
      </c>
      <c r="I4" s="5">
        <f>+IF(ISERROR((SUMIF($C$3:C3,C4,$N$3:N3)-SUMIF($C$3:$C3,C4,$O$3:$O3))/(SUMIF($C$3:$C3,C4,$K$3:$K3)-SUMIF($C$2:$C3,C4,$L$2:$L3)))," ",(SUMIF($C$3:C3,C4,$N$3:N3)-SUMIF($C$3:$C3,C4,$O$3:$O3))/(SUMIF($C$3:$C3,C4,$K$3:$K3)-SUMIF($C$2:$C3,C4,$L$2:$L3)))</f>
        <v>700</v>
      </c>
      <c r="J4" s="5">
        <v>700</v>
      </c>
      <c r="K4" s="2"/>
      <c r="L4" s="2">
        <v>6</v>
      </c>
      <c r="M4" s="2">
        <f>+SUMIF($C$2:$C4,C4,$K$2:$K4)-SUMIF($C$2:$C4,C4,$L$2:$L4)</f>
        <v>4</v>
      </c>
      <c r="N4" s="11">
        <f t="shared" ref="N4:N67" si="0">+K4*J4</f>
        <v>0</v>
      </c>
      <c r="O4" s="11">
        <f>+J4*L4</f>
        <v>4200</v>
      </c>
      <c r="P4" s="11">
        <f>+SUMIF($C$3:$C4,C4,$N$3:$N4)-SUMIF($C$3:$C4,C4,$O$3:$O4)</f>
        <v>2800</v>
      </c>
      <c r="Q4" s="5">
        <f t="shared" ref="Q4:Q67" si="1">+P4/M4</f>
        <v>700</v>
      </c>
    </row>
    <row r="5" spans="2:17" x14ac:dyDescent="0.3">
      <c r="B5" s="53">
        <v>41277</v>
      </c>
      <c r="C5" s="52">
        <v>2</v>
      </c>
      <c r="D5" s="9" t="str">
        <f>+IF(ISERROR(UPPER(VLOOKUP(C5,CONFIG!$H$2:$J$180,3,FALSE)))," ",UPPER(VLOOKUP(C5,CONFIG!$H$2:$J$180,3,FALSE)))</f>
        <v>TUCAPEL</v>
      </c>
      <c r="E5" s="9">
        <v>111111111</v>
      </c>
      <c r="F5" s="9" t="str">
        <f>+IF(ISERROR(UPPER(VLOOKUP(E5,CONFIG!$D$2:$E$115,2,FALSE)))," ",UPPER(VLOOKUP(E5,CONFIG!$D$2:$E$115,2,FALSE)))</f>
        <v>JOSÉ LÓPEZ</v>
      </c>
      <c r="G5" s="2">
        <v>121212</v>
      </c>
      <c r="H5" s="46" t="s">
        <v>64</v>
      </c>
      <c r="I5" s="5" t="str">
        <f>+IF(ISERROR((SUMIF($C$3:C4,C5,$N$3:N4)-SUMIF($C$3:$C4,C5,$O$3:$O4))/(SUMIF($C$3:$C4,C5,$K$3:$K4)-SUMIF($C$2:$C4,C5,$L$2:$L4)))," ",(SUMIF($C$3:C4,C5,$N$3:N4)-SUMIF($C$3:$C4,C5,$O$3:$O4))/(SUMIF($C$3:$C4,C5,$K$3:$K4)-SUMIF($C$2:$C4,C5,$L$2:$L4)))</f>
        <v xml:space="preserve"> </v>
      </c>
      <c r="J5" s="5"/>
      <c r="K5" s="2"/>
      <c r="L5" s="2"/>
      <c r="M5" s="2">
        <f>+SUMIF($C$2:$C5,C5,$K$2:$K5)-SUMIF($C$2:$C5,C5,$L$2:$L5)</f>
        <v>0</v>
      </c>
      <c r="N5" s="11">
        <f t="shared" si="0"/>
        <v>0</v>
      </c>
      <c r="O5" s="11">
        <f>+J5*L5</f>
        <v>0</v>
      </c>
      <c r="P5" s="11">
        <f>+SUMIF($C$3:$C5,C5,$N$3:$N5)-SUMIF($C$3:$C5,C5,$O$3:$O5)</f>
        <v>0</v>
      </c>
      <c r="Q5" s="5" t="e">
        <f t="shared" si="1"/>
        <v>#DIV/0!</v>
      </c>
    </row>
    <row r="6" spans="2:17" x14ac:dyDescent="0.3">
      <c r="B6" s="52"/>
      <c r="C6" s="52">
        <v>3</v>
      </c>
      <c r="D6" s="9" t="str">
        <f>+IF(ISERROR(UPPER(VLOOKUP(C6,CONFIG!$H$2:$J$180,3,FALSE)))," ",UPPER(VLOOKUP(C6,CONFIG!$H$2:$J$180,3,FALSE)))</f>
        <v>MIRAFLORES</v>
      </c>
      <c r="E6" s="9"/>
      <c r="F6" s="9" t="str">
        <f>+IF(ISERROR(UPPER(VLOOKUP(E6,CONFIG!$D$2:$E$115,2,FALSE)))," ",UPPER(VLOOKUP(E6,CONFIG!$D$2:$E$115,2,FALSE)))</f>
        <v xml:space="preserve"> </v>
      </c>
      <c r="G6" s="2"/>
      <c r="H6" s="46"/>
      <c r="I6" s="5" t="str">
        <f>+IF(ISERROR((SUMIF($C$3:C5,C6,$N$3:N5)-SUMIF($C$3:$C5,C6,$O$3:$O5))/(SUMIF($C$3:$C5,C6,$K$3:$K5)-SUMIF($C$2:$C5,C6,$L$2:$L5)))," ",(SUMIF($C$3:C5,C6,$N$3:N5)-SUMIF($C$3:$C5,C6,$O$3:$O5))/(SUMIF($C$3:$C5,C6,$K$3:$K5)-SUMIF($C$2:$C5,C6,$L$2:$L5)))</f>
        <v xml:space="preserve"> </v>
      </c>
      <c r="J6" s="5"/>
      <c r="K6" s="2"/>
      <c r="L6" s="2"/>
      <c r="M6" s="2">
        <f>+SUMIF($C$2:$C6,C6,$K$2:$K6)-SUMIF($C$2:$C6,C6,$L$2:$L6)</f>
        <v>0</v>
      </c>
      <c r="N6" s="11">
        <f t="shared" si="0"/>
        <v>0</v>
      </c>
      <c r="O6" s="11">
        <f t="shared" ref="O6:O26" si="2">+J6*L6</f>
        <v>0</v>
      </c>
      <c r="P6" s="11">
        <f>+SUMIF($C$3:$C6,C6,$N$3:$N6)-SUMIF($C$3:$C6,C6,$O$3:$O6)</f>
        <v>0</v>
      </c>
      <c r="Q6" s="5" t="e">
        <f t="shared" si="1"/>
        <v>#DIV/0!</v>
      </c>
    </row>
    <row r="7" spans="2:17" x14ac:dyDescent="0.3">
      <c r="B7" s="52"/>
      <c r="C7" s="52"/>
      <c r="D7" s="9" t="str">
        <f>+IF(ISERROR(UPPER(VLOOKUP(C7,CONFIG!$H$2:$J$180,3,FALSE)))," ",UPPER(VLOOKUP(C7,CONFIG!$H$2:$J$180,3,FALSE)))</f>
        <v xml:space="preserve"> </v>
      </c>
      <c r="E7" s="9"/>
      <c r="F7" s="9" t="str">
        <f>+IF(ISERROR(UPPER(VLOOKUP(E7,CONFIG!$D$2:$E$115,2,FALSE)))," ",UPPER(VLOOKUP(E7,CONFIG!$D$2:$E$115,2,FALSE)))</f>
        <v xml:space="preserve"> </v>
      </c>
      <c r="G7" s="2"/>
      <c r="H7" s="46"/>
      <c r="I7" s="5" t="str">
        <f>+IF(ISERROR((SUMIF($C$3:C6,C7,$N$3:N6)-SUMIF($C$3:$C6,C7,$O$3:$O6))/(SUMIF($C$3:$C6,C7,$K$3:$K6)-SUMIF($C$2:$C6,C7,$L$2:$L6)))," ",(SUMIF($C$3:C6,C7,$N$3:N6)-SUMIF($C$3:$C6,C7,$O$3:$O6))/(SUMIF($C$3:$C6,C7,$K$3:$K6)-SUMIF($C$2:$C6,C7,$L$2:$L6)))</f>
        <v xml:space="preserve"> </v>
      </c>
      <c r="J7" s="5"/>
      <c r="K7" s="2"/>
      <c r="L7" s="2"/>
      <c r="M7" s="2">
        <f>+SUMIF($C$2:$C7,C7,$K$2:$K7)-SUMIF($C$2:$C7,C7,$L$2:$L7)</f>
        <v>0</v>
      </c>
      <c r="N7" s="11">
        <f t="shared" si="0"/>
        <v>0</v>
      </c>
      <c r="O7" s="11">
        <f t="shared" si="2"/>
        <v>0</v>
      </c>
      <c r="P7" s="11">
        <f>+SUMIF($C$3:$C7,C7,$N$3:$N7)-SUMIF($C$3:$C7,C7,$O$3:$O7)</f>
        <v>0</v>
      </c>
      <c r="Q7" s="5" t="e">
        <f t="shared" si="1"/>
        <v>#DIV/0!</v>
      </c>
    </row>
    <row r="8" spans="2:17" x14ac:dyDescent="0.3">
      <c r="B8" s="52"/>
      <c r="C8" s="52"/>
      <c r="D8" s="9" t="str">
        <f>+IF(ISERROR(UPPER(VLOOKUP(C8,CONFIG!$H$2:$J$180,3,FALSE)))," ",UPPER(VLOOKUP(C8,CONFIG!$H$2:$J$180,3,FALSE)))</f>
        <v xml:space="preserve"> </v>
      </c>
      <c r="E8" s="9"/>
      <c r="F8" s="9" t="str">
        <f>+IF(ISERROR(UPPER(VLOOKUP(E8,CONFIG!$D$2:$E$115,2,FALSE)))," ",UPPER(VLOOKUP(E8,CONFIG!$D$2:$E$115,2,FALSE)))</f>
        <v xml:space="preserve"> </v>
      </c>
      <c r="G8" s="2"/>
      <c r="H8" s="46"/>
      <c r="I8" s="5" t="str">
        <f>+IF(ISERROR((SUMIF($C$3:C7,C8,$N$3:N7)-SUMIF($C$3:$C7,C8,$O$3:$O7))/(SUMIF($C$3:$C7,C8,$K$3:$K7)-SUMIF($C$2:$C7,C8,$L$2:$L7)))," ",(SUMIF($C$3:C7,C8,$N$3:N7)-SUMIF($C$3:$C7,C8,$O$3:$O7))/(SUMIF($C$3:$C7,C8,$K$3:$K7)-SUMIF($C$2:$C7,C8,$L$2:$L7)))</f>
        <v xml:space="preserve"> </v>
      </c>
      <c r="J8" s="5"/>
      <c r="K8" s="2"/>
      <c r="L8" s="2"/>
      <c r="M8" s="2">
        <f>+SUMIF($C$2:$C8,C8,$K$2:$K8)-SUMIF($C$2:$C8,C8,$L$2:$L8)</f>
        <v>0</v>
      </c>
      <c r="N8" s="11">
        <f t="shared" si="0"/>
        <v>0</v>
      </c>
      <c r="O8" s="11">
        <f t="shared" si="2"/>
        <v>0</v>
      </c>
      <c r="P8" s="11">
        <f>+SUMIF($C$3:$C8,C8,$N$3:$N8)-SUMIF($C$3:$C8,C8,$O$3:$O8)</f>
        <v>0</v>
      </c>
      <c r="Q8" s="5" t="e">
        <f t="shared" si="1"/>
        <v>#DIV/0!</v>
      </c>
    </row>
    <row r="9" spans="2:17" x14ac:dyDescent="0.3">
      <c r="B9" s="52"/>
      <c r="C9" s="52"/>
      <c r="D9" s="9" t="str">
        <f>+IF(ISERROR(UPPER(VLOOKUP(C9,CONFIG!$H$2:$J$180,3,FALSE)))," ",UPPER(VLOOKUP(C9,CONFIG!$H$2:$J$180,3,FALSE)))</f>
        <v xml:space="preserve"> </v>
      </c>
      <c r="E9" s="18"/>
      <c r="F9" s="9" t="str">
        <f>+IF(ISERROR(UPPER(VLOOKUP(E9,CONFIG!$D$2:$E$115,2,FALSE)))," ",UPPER(VLOOKUP(E9,CONFIG!$D$2:$E$115,2,FALSE)))</f>
        <v xml:space="preserve"> </v>
      </c>
      <c r="G9" s="2"/>
      <c r="H9" s="46"/>
      <c r="I9" s="5" t="str">
        <f>+IF(ISERROR((SUMIF($C$3:C8,C9,$N$3:N8)-SUMIF($C$3:$C8,C9,$O$3:$O8))/(SUMIF($C$3:$C8,C9,$K$3:$K8)-SUMIF($C$2:$C8,C9,$L$2:$L8)))," ",(SUMIF($C$3:C8,C9,$N$3:N8)-SUMIF($C$3:$C8,C9,$O$3:$O8))/(SUMIF($C$3:$C8,C9,$K$3:$K8)-SUMIF($C$2:$C8,C9,$L$2:$L8)))</f>
        <v xml:space="preserve"> </v>
      </c>
      <c r="J9" s="5"/>
      <c r="K9" s="2"/>
      <c r="L9" s="2"/>
      <c r="M9" s="2">
        <f>+SUMIF($C$2:$C9,C9,$K$2:$K9)-SUMIF($C$2:$C9,C9,$L$2:$L9)</f>
        <v>0</v>
      </c>
      <c r="N9" s="11">
        <f t="shared" si="0"/>
        <v>0</v>
      </c>
      <c r="O9" s="11">
        <f t="shared" si="2"/>
        <v>0</v>
      </c>
      <c r="P9" s="11">
        <f>+SUMIF($C$3:$C9,C9,$N$3:$N9)-SUMIF($C$3:$C9,C9,$O$3:$O9)</f>
        <v>0</v>
      </c>
      <c r="Q9" s="5" t="e">
        <f t="shared" si="1"/>
        <v>#DIV/0!</v>
      </c>
    </row>
    <row r="10" spans="2:17" x14ac:dyDescent="0.3">
      <c r="B10" s="52"/>
      <c r="C10" s="52"/>
      <c r="D10" s="9" t="str">
        <f>+IF(ISERROR(UPPER(VLOOKUP(C10,CONFIG!$H$2:$J$180,3,FALSE)))," ",UPPER(VLOOKUP(C10,CONFIG!$H$2:$J$180,3,FALSE)))</f>
        <v xml:space="preserve"> </v>
      </c>
      <c r="E10" s="9"/>
      <c r="F10" s="9" t="str">
        <f>+IF(ISERROR(UPPER(VLOOKUP(E10,CONFIG!$D$2:$E$115,2,FALSE)))," ",UPPER(VLOOKUP(E10,CONFIG!$D$2:$E$115,2,FALSE)))</f>
        <v xml:space="preserve"> </v>
      </c>
      <c r="G10" s="2"/>
      <c r="H10" s="46"/>
      <c r="I10" s="5" t="str">
        <f>+IF(ISERROR((SUMIF($C$3:C9,C10,$N$3:N9)-SUMIF($C$3:$C9,C10,$O$3:$O9))/(SUMIF($C$3:$C9,C10,$K$3:$K9)-SUMIF($C$2:$C9,C10,$L$2:$L9)))," ",(SUMIF($C$3:C9,C10,$N$3:N9)-SUMIF($C$3:$C9,C10,$O$3:$O9))/(SUMIF($C$3:$C9,C10,$K$3:$K9)-SUMIF($C$2:$C9,C10,$L$2:$L9)))</f>
        <v xml:space="preserve"> </v>
      </c>
      <c r="J10" s="5"/>
      <c r="K10" s="2"/>
      <c r="L10" s="2"/>
      <c r="M10" s="2">
        <f>+SUMIF($C$2:$C10,C10,$K$2:$K10)-SUMIF($C$2:$C10,C10,$L$2:$L10)</f>
        <v>0</v>
      </c>
      <c r="N10" s="11">
        <f t="shared" si="0"/>
        <v>0</v>
      </c>
      <c r="O10" s="11">
        <f t="shared" si="2"/>
        <v>0</v>
      </c>
      <c r="P10" s="11">
        <f>+SUMIF($C$3:$C10,C10,$N$3:$N10)-SUMIF($C$3:$C10,C10,$O$3:$O10)</f>
        <v>0</v>
      </c>
      <c r="Q10" s="5" t="e">
        <f t="shared" si="1"/>
        <v>#DIV/0!</v>
      </c>
    </row>
    <row r="11" spans="2:17" x14ac:dyDescent="0.3">
      <c r="B11" s="52"/>
      <c r="C11" s="52"/>
      <c r="D11" s="9" t="str">
        <f>+IF(ISERROR(UPPER(VLOOKUP(C11,CONFIG!$H$2:$J$180,3,FALSE)))," ",UPPER(VLOOKUP(C11,CONFIG!$H$2:$J$180,3,FALSE)))</f>
        <v xml:space="preserve"> </v>
      </c>
      <c r="E11" s="9"/>
      <c r="F11" s="9" t="str">
        <f>+IF(ISERROR(UPPER(VLOOKUP(E11,CONFIG!$D$2:$E$115,2,FALSE)))," ",UPPER(VLOOKUP(E11,CONFIG!$D$2:$E$115,2,FALSE)))</f>
        <v xml:space="preserve"> </v>
      </c>
      <c r="G11" s="2"/>
      <c r="H11" s="46"/>
      <c r="I11" s="5" t="str">
        <f>+IF(ISERROR((SUMIF($C$3:C10,C11,$N$3:N10)-SUMIF($C$3:$C10,C11,$O$3:$O10))/(SUMIF($C$3:$C10,C11,$K$3:$K10)-SUMIF($C$2:$C10,C11,$L$2:$L10)))," ",(SUMIF($C$3:C10,C11,$N$3:N10)-SUMIF($C$3:$C10,C11,$O$3:$O10))/(SUMIF($C$3:$C10,C11,$K$3:$K10)-SUMIF($C$2:$C10,C11,$L$2:$L10)))</f>
        <v xml:space="preserve"> </v>
      </c>
      <c r="J11" s="5"/>
      <c r="K11" s="2"/>
      <c r="L11" s="2"/>
      <c r="M11" s="2">
        <f>+SUMIF($C$2:$C11,C11,$K$2:$K11)-SUMIF($C$2:$C11,C11,$L$2:$L11)</f>
        <v>0</v>
      </c>
      <c r="N11" s="11">
        <f t="shared" si="0"/>
        <v>0</v>
      </c>
      <c r="O11" s="11">
        <f t="shared" si="2"/>
        <v>0</v>
      </c>
      <c r="P11" s="11">
        <f>+SUMIF($C$3:$C11,C11,$N$3:$N11)-SUMIF($C$3:$C11,C11,$O$3:$O11)</f>
        <v>0</v>
      </c>
      <c r="Q11" s="5" t="e">
        <f t="shared" si="1"/>
        <v>#DIV/0!</v>
      </c>
    </row>
    <row r="12" spans="2:17" x14ac:dyDescent="0.3">
      <c r="B12" s="52"/>
      <c r="C12" s="52"/>
      <c r="D12" s="9" t="str">
        <f>+IF(ISERROR(UPPER(VLOOKUP(C12,CONFIG!$H$2:$J$180,3,FALSE)))," ",UPPER(VLOOKUP(C12,CONFIG!$H$2:$J$180,3,FALSE)))</f>
        <v xml:space="preserve"> </v>
      </c>
      <c r="E12" s="9"/>
      <c r="F12" s="9" t="str">
        <f>+IF(ISERROR(UPPER(VLOOKUP(E12,CONFIG!$D$2:$E$115,2,FALSE)))," ",UPPER(VLOOKUP(E12,CONFIG!$D$2:$E$115,2,FALSE)))</f>
        <v xml:space="preserve"> </v>
      </c>
      <c r="G12" s="2"/>
      <c r="H12" s="46"/>
      <c r="I12" s="5" t="str">
        <f>+IF(ISERROR((SUMIF($C$3:C11,C12,$N$3:N11)-SUMIF($C$3:$C11,C12,$O$3:$O11))/(SUMIF($C$3:$C11,C12,$K$3:$K11)-SUMIF($C$2:$C11,C12,$L$2:$L11)))," ",(SUMIF($C$3:C11,C12,$N$3:N11)-SUMIF($C$3:$C11,C12,$O$3:$O11))/(SUMIF($C$3:$C11,C12,$K$3:$K11)-SUMIF($C$2:$C11,C12,$L$2:$L11)))</f>
        <v xml:space="preserve"> </v>
      </c>
      <c r="J12" s="5"/>
      <c r="K12" s="2"/>
      <c r="L12" s="2"/>
      <c r="M12" s="2">
        <f>+SUMIF($C$2:$C12,C12,$K$2:$K12)-SUMIF($C$2:$C12,C12,$L$2:$L12)</f>
        <v>0</v>
      </c>
      <c r="N12" s="11">
        <f t="shared" si="0"/>
        <v>0</v>
      </c>
      <c r="O12" s="11">
        <f t="shared" si="2"/>
        <v>0</v>
      </c>
      <c r="P12" s="11">
        <f>+SUMIF($C$3:$C12,C12,$N$3:$N12)-SUMIF($C$3:$C12,C12,$O$3:$O12)</f>
        <v>0</v>
      </c>
      <c r="Q12" s="5" t="e">
        <f t="shared" si="1"/>
        <v>#DIV/0!</v>
      </c>
    </row>
    <row r="13" spans="2:17" x14ac:dyDescent="0.3">
      <c r="B13" s="52"/>
      <c r="C13" s="52"/>
      <c r="D13" s="9" t="str">
        <f>+IF(ISERROR(UPPER(VLOOKUP(C13,CONFIG!$H$2:$J$180,3,FALSE)))," ",UPPER(VLOOKUP(C13,CONFIG!$H$2:$J$180,3,FALSE)))</f>
        <v xml:space="preserve"> </v>
      </c>
      <c r="E13" s="9"/>
      <c r="F13" s="9" t="str">
        <f>+IF(ISERROR(UPPER(VLOOKUP(E13,CONFIG!$D$2:$E$115,2,FALSE)))," ",UPPER(VLOOKUP(E13,CONFIG!$D$2:$E$115,2,FALSE)))</f>
        <v xml:space="preserve"> </v>
      </c>
      <c r="G13" s="2"/>
      <c r="H13" s="46"/>
      <c r="I13" s="5" t="str">
        <f>+IF(ISERROR((SUMIF($C$3:C12,C13,$N$3:N12)-SUMIF($C$3:$C12,C13,$O$3:$O12))/(SUMIF($C$3:$C12,C13,$K$3:$K12)-SUMIF($C$2:$C12,C13,$L$2:$L12)))," ",(SUMIF($C$3:C12,C13,$N$3:N12)-SUMIF($C$3:$C12,C13,$O$3:$O12))/(SUMIF($C$3:$C12,C13,$K$3:$K12)-SUMIF($C$2:$C12,C13,$L$2:$L12)))</f>
        <v xml:space="preserve"> </v>
      </c>
      <c r="J13" s="5"/>
      <c r="K13" s="2"/>
      <c r="L13" s="2"/>
      <c r="M13" s="2">
        <f>+SUMIF($C$2:$C13,C13,$K$2:$K13)-SUMIF($C$2:$C13,C13,$L$2:$L13)</f>
        <v>0</v>
      </c>
      <c r="N13" s="11">
        <f t="shared" si="0"/>
        <v>0</v>
      </c>
      <c r="O13" s="11">
        <f t="shared" si="2"/>
        <v>0</v>
      </c>
      <c r="P13" s="11">
        <f>+SUMIF($C$3:$C13,C13,$N$3:$N13)-SUMIF($C$3:$C13,C13,$O$3:$O13)</f>
        <v>0</v>
      </c>
      <c r="Q13" s="5" t="e">
        <f t="shared" si="1"/>
        <v>#DIV/0!</v>
      </c>
    </row>
    <row r="14" spans="2:17" x14ac:dyDescent="0.3">
      <c r="B14" s="52"/>
      <c r="C14" s="52"/>
      <c r="D14" s="9" t="str">
        <f>+IF(ISERROR(UPPER(VLOOKUP(C14,CONFIG!$H$2:$J$180,3,FALSE)))," ",UPPER(VLOOKUP(C14,CONFIG!$H$2:$J$180,3,FALSE)))</f>
        <v xml:space="preserve"> </v>
      </c>
      <c r="E14" s="9"/>
      <c r="F14" s="9" t="str">
        <f>+IF(ISERROR(UPPER(VLOOKUP(E14,CONFIG!$D$2:$E$115,2,FALSE)))," ",UPPER(VLOOKUP(E14,CONFIG!$D$2:$E$115,2,FALSE)))</f>
        <v xml:space="preserve"> </v>
      </c>
      <c r="G14" s="2"/>
      <c r="H14" s="46"/>
      <c r="I14" s="5" t="str">
        <f>+IF(ISERROR((SUMIF($C$3:C13,C14,$N$3:N13)-SUMIF($C$3:$C13,C14,$O$3:$O13))/(SUMIF($C$3:$C13,C14,$K$3:$K13)-SUMIF($C$2:$C13,C14,$L$2:$L13)))," ",(SUMIF($C$3:C13,C14,$N$3:N13)-SUMIF($C$3:$C13,C14,$O$3:$O13))/(SUMIF($C$3:$C13,C14,$K$3:$K13)-SUMIF($C$2:$C13,C14,$L$2:$L13)))</f>
        <v xml:space="preserve"> </v>
      </c>
      <c r="J14" s="5"/>
      <c r="K14" s="2"/>
      <c r="L14" s="2"/>
      <c r="M14" s="2">
        <f>+SUMIF($C$2:$C14,C14,$K$2:$K14)-SUMIF($C$2:$C14,C14,$L$2:$L14)</f>
        <v>0</v>
      </c>
      <c r="N14" s="11">
        <f t="shared" si="0"/>
        <v>0</v>
      </c>
      <c r="O14" s="11">
        <f t="shared" si="2"/>
        <v>0</v>
      </c>
      <c r="P14" s="11">
        <f>+SUMIF($C$3:$C14,C14,$N$3:$N14)-SUMIF($C$3:$C14,C14,$O$3:$O14)</f>
        <v>0</v>
      </c>
      <c r="Q14" s="5" t="e">
        <f t="shared" si="1"/>
        <v>#DIV/0!</v>
      </c>
    </row>
    <row r="15" spans="2:17" x14ac:dyDescent="0.3">
      <c r="B15" s="52"/>
      <c r="C15" s="53"/>
      <c r="D15" s="9" t="str">
        <f>+IF(ISERROR(UPPER(VLOOKUP(C15,CONFIG!$H$2:$J$180,3,FALSE)))," ",UPPER(VLOOKUP(C15,CONFIG!$H$2:$J$180,3,FALSE)))</f>
        <v xml:space="preserve"> </v>
      </c>
      <c r="E15" s="9"/>
      <c r="F15" s="9" t="str">
        <f>+IF(ISERROR(UPPER(VLOOKUP(E15,CONFIG!$D$2:$E$115,2,FALSE)))," ",UPPER(VLOOKUP(E15,CONFIG!$D$2:$E$115,2,FALSE)))</f>
        <v xml:space="preserve"> </v>
      </c>
      <c r="G15" s="2"/>
      <c r="H15" s="46"/>
      <c r="I15" s="5" t="str">
        <f>+IF(ISERROR((SUMIF($C$3:C14,C15,$N$3:N14)-SUMIF($C$3:$C14,C15,$O$3:$O14))/(SUMIF($C$3:$C14,C15,$K$3:$K14)-SUMIF($C$2:$C14,C15,$L$2:$L14)))," ",(SUMIF($C$3:C14,C15,$N$3:N14)-SUMIF($C$3:$C14,C15,$O$3:$O14))/(SUMIF($C$3:$C14,C15,$K$3:$K14)-SUMIF($C$2:$C14,C15,$L$2:$L14)))</f>
        <v xml:space="preserve"> </v>
      </c>
      <c r="J15" s="5"/>
      <c r="K15" s="2"/>
      <c r="L15" s="2"/>
      <c r="M15" s="2">
        <f>+SUMIF($C$2:$C15,C15,$K$2:$K15)-SUMIF($C$2:$C15,C15,$L$2:$L15)</f>
        <v>0</v>
      </c>
      <c r="N15" s="11">
        <f t="shared" si="0"/>
        <v>0</v>
      </c>
      <c r="O15" s="11">
        <f t="shared" si="2"/>
        <v>0</v>
      </c>
      <c r="P15" s="11">
        <f>+SUMIF($C$3:$C15,C15,$N$3:$N15)-SUMIF($C$3:$C15,C15,$O$3:$O15)</f>
        <v>0</v>
      </c>
      <c r="Q15" s="5" t="e">
        <f t="shared" si="1"/>
        <v>#DIV/0!</v>
      </c>
    </row>
    <row r="16" spans="2:17" x14ac:dyDescent="0.3">
      <c r="B16" s="53"/>
      <c r="C16" s="53"/>
      <c r="D16" s="9" t="str">
        <f>+IF(ISERROR(UPPER(VLOOKUP(C16,CONFIG!$H$2:$J$180,3,FALSE)))," ",UPPER(VLOOKUP(C16,CONFIG!$H$2:$J$180,3,FALSE)))</f>
        <v xml:space="preserve"> </v>
      </c>
      <c r="E16" s="9"/>
      <c r="F16" s="9" t="str">
        <f>+IF(ISERROR(UPPER(VLOOKUP(E16,CONFIG!$D$2:$E$115,2,FALSE)))," ",UPPER(VLOOKUP(E16,CONFIG!$D$2:$E$115,2,FALSE)))</f>
        <v xml:space="preserve"> </v>
      </c>
      <c r="G16" s="2"/>
      <c r="H16" s="46"/>
      <c r="I16" s="5" t="str">
        <f>+IF(ISERROR((SUMIF($C$3:C15,C16,$N$3:N15)-SUMIF($C$3:$C15,C16,$O$3:$O15))/(SUMIF($C$3:$C15,C16,$K$3:$K15)-SUMIF($C$2:$C15,C16,$L$2:$L15)))," ",(SUMIF($C$3:C15,C16,$N$3:N15)-SUMIF($C$3:$C15,C16,$O$3:$O15))/(SUMIF($C$3:$C15,C16,$K$3:$K15)-SUMIF($C$2:$C15,C16,$L$2:$L15)))</f>
        <v xml:space="preserve"> </v>
      </c>
      <c r="J16" s="5"/>
      <c r="K16" s="2"/>
      <c r="L16" s="2"/>
      <c r="M16" s="2">
        <f>+SUMIF($C$2:$C16,C16,$K$2:$K16)-SUMIF($C$2:$C16,C16,$L$2:$L16)</f>
        <v>0</v>
      </c>
      <c r="N16" s="11">
        <f t="shared" si="0"/>
        <v>0</v>
      </c>
      <c r="O16" s="11">
        <f t="shared" si="2"/>
        <v>0</v>
      </c>
      <c r="P16" s="11">
        <f>+SUMIF($C$3:$C16,C16,$N$3:$N16)-SUMIF($C$3:$C16,C16,$O$3:$O16)</f>
        <v>0</v>
      </c>
      <c r="Q16" s="5" t="e">
        <f t="shared" si="1"/>
        <v>#DIV/0!</v>
      </c>
    </row>
    <row r="17" spans="1:17" x14ac:dyDescent="0.3">
      <c r="A17" t="s">
        <v>54</v>
      </c>
      <c r="B17" s="53"/>
      <c r="C17" s="52"/>
      <c r="D17" s="9" t="str">
        <f>+IF(ISERROR(UPPER(VLOOKUP(C17,CONFIG!$H$2:$J$180,3,FALSE)))," ",UPPER(VLOOKUP(C17,CONFIG!$H$2:$J$180,3,FALSE)))</f>
        <v xml:space="preserve"> </v>
      </c>
      <c r="E17" s="9"/>
      <c r="F17" s="9" t="str">
        <f>+IF(ISERROR(UPPER(VLOOKUP(E17,CONFIG!$D$2:$E$115,2,FALSE)))," ",UPPER(VLOOKUP(E17,CONFIG!$D$2:$E$115,2,FALSE)))</f>
        <v xml:space="preserve"> </v>
      </c>
      <c r="G17" s="2"/>
      <c r="H17" s="46"/>
      <c r="I17" s="5" t="str">
        <f>+IF(ISERROR((SUMIF($C$3:C16,C17,$N$3:N16)-SUMIF($C$3:$C16,C17,$O$3:$O16))/(SUMIF($C$3:$C16,C17,$K$3:$K16)-SUMIF($C$2:$C16,C17,$L$2:$L16)))," ",(SUMIF($C$3:C16,C17,$N$3:N16)-SUMIF($C$3:$C16,C17,$O$3:$O16))/(SUMIF($C$3:$C16,C17,$K$3:$K16)-SUMIF($C$2:$C16,C17,$L$2:$L16)))</f>
        <v xml:space="preserve"> </v>
      </c>
      <c r="J17" s="5"/>
      <c r="K17" s="2"/>
      <c r="L17" s="2"/>
      <c r="M17" s="2">
        <f>+SUMIF($C$2:$C17,C17,$K$2:$K17)-SUMIF($C$2:$C17,C17,$L$2:$L17)</f>
        <v>0</v>
      </c>
      <c r="N17" s="11">
        <f t="shared" si="0"/>
        <v>0</v>
      </c>
      <c r="O17" s="11">
        <f t="shared" si="2"/>
        <v>0</v>
      </c>
      <c r="P17" s="11">
        <f>+SUMIF($C$3:$C17,C17,$N$3:$N17)-SUMIF($C$3:$C17,C17,$O$3:$O17)</f>
        <v>0</v>
      </c>
      <c r="Q17" s="5" t="e">
        <f t="shared" si="1"/>
        <v>#DIV/0!</v>
      </c>
    </row>
    <row r="18" spans="1:17" x14ac:dyDescent="0.3">
      <c r="B18" s="52"/>
      <c r="C18" s="52"/>
      <c r="D18" s="9" t="str">
        <f>+IF(ISERROR(UPPER(VLOOKUP(C18,CONFIG!$H$2:$J$180,3,FALSE)))," ",UPPER(VLOOKUP(C18,CONFIG!$H$2:$J$180,3,FALSE)))</f>
        <v xml:space="preserve"> </v>
      </c>
      <c r="E18" s="9"/>
      <c r="F18" s="9" t="str">
        <f>+IF(ISERROR(UPPER(VLOOKUP(E18,CONFIG!$D$2:$E$115,2,FALSE)))," ",UPPER(VLOOKUP(E18,CONFIG!$D$2:$E$115,2,FALSE)))</f>
        <v xml:space="preserve"> </v>
      </c>
      <c r="G18" s="2"/>
      <c r="H18" s="46"/>
      <c r="I18" s="5" t="str">
        <f>+IF(ISERROR((SUMIF($C$3:C17,C18,$N$3:N17)-SUMIF($C$3:$C17,C18,$O$3:$O17))/(SUMIF($C$3:$C17,C18,$K$3:$K17)-SUMIF($C$2:$C17,C18,$L$2:$L17)))," ",(SUMIF($C$3:C17,C18,$N$3:N17)-SUMIF($C$3:$C17,C18,$O$3:$O17))/(SUMIF($C$3:$C17,C18,$K$3:$K17)-SUMIF($C$2:$C17,C18,$L$2:$L17)))</f>
        <v xml:space="preserve"> </v>
      </c>
      <c r="J18" s="5"/>
      <c r="K18" s="2"/>
      <c r="L18" s="2"/>
      <c r="M18" s="2">
        <f>+SUMIF($C$2:$C18,C18,$K$2:$K18)-SUMIF($C$2:$C18,C18,$L$2:$L18)</f>
        <v>0</v>
      </c>
      <c r="N18" s="11">
        <f t="shared" si="0"/>
        <v>0</v>
      </c>
      <c r="O18" s="11">
        <f t="shared" si="2"/>
        <v>0</v>
      </c>
      <c r="P18" s="11">
        <f>+SUMIF($C$3:$C18,C18,$N$3:$N18)-SUMIF($C$3:$C18,C18,$O$3:$O18)</f>
        <v>0</v>
      </c>
      <c r="Q18" s="5" t="e">
        <f t="shared" si="1"/>
        <v>#DIV/0!</v>
      </c>
    </row>
    <row r="19" spans="1:17" x14ac:dyDescent="0.3">
      <c r="B19" s="52"/>
      <c r="C19" s="52"/>
      <c r="D19" s="9" t="str">
        <f>+IF(ISERROR(UPPER(VLOOKUP(C19,CONFIG!$H$2:$J$180,3,FALSE)))," ",UPPER(VLOOKUP(C19,CONFIG!$H$2:$J$180,3,FALSE)))</f>
        <v xml:space="preserve"> </v>
      </c>
      <c r="E19" s="9"/>
      <c r="F19" s="9" t="str">
        <f>+IF(ISERROR(UPPER(VLOOKUP(E19,CONFIG!$D$2:$E$115,2,FALSE)))," ",UPPER(VLOOKUP(E19,CONFIG!$D$2:$E$115,2,FALSE)))</f>
        <v xml:space="preserve"> </v>
      </c>
      <c r="G19" s="2"/>
      <c r="H19" s="46"/>
      <c r="I19" s="5" t="str">
        <f>+IF(ISERROR((SUMIF($C$3:C18,C19,$N$3:N18)-SUMIF($C$3:$C18,C19,$O$3:$O18))/(SUMIF($C$3:$C18,C19,$K$3:$K18)-SUMIF($C$2:$C18,C19,$L$2:$L18)))," ",(SUMIF($C$3:C18,C19,$N$3:N18)-SUMIF($C$3:$C18,C19,$O$3:$O18))/(SUMIF($C$3:$C18,C19,$K$3:$K18)-SUMIF($C$2:$C18,C19,$L$2:$L18)))</f>
        <v xml:space="preserve"> </v>
      </c>
      <c r="J19" s="5"/>
      <c r="K19" s="2"/>
      <c r="L19" s="2"/>
      <c r="M19" s="2">
        <f>+SUMIF($C$2:$C19,C19,$K$2:$K19)-SUMIF($C$2:$C19,C19,$L$2:$L19)</f>
        <v>0</v>
      </c>
      <c r="N19" s="11">
        <f t="shared" si="0"/>
        <v>0</v>
      </c>
      <c r="O19" s="11">
        <f t="shared" si="2"/>
        <v>0</v>
      </c>
      <c r="P19" s="11">
        <f>+SUMIF($C$3:$C19,C19,$N$3:$N19)-SUMIF($C$3:$C19,C19,$O$3:$O19)</f>
        <v>0</v>
      </c>
      <c r="Q19" s="5" t="e">
        <f t="shared" si="1"/>
        <v>#DIV/0!</v>
      </c>
    </row>
    <row r="20" spans="1:17" x14ac:dyDescent="0.3">
      <c r="B20" s="52"/>
      <c r="C20" s="52"/>
      <c r="D20" s="9" t="str">
        <f>+IF(ISERROR(UPPER(VLOOKUP(C20,CONFIG!$H$2:$J$180,3,FALSE)))," ",UPPER(VLOOKUP(C20,CONFIG!$H$2:$J$180,3,FALSE)))</f>
        <v xml:space="preserve"> </v>
      </c>
      <c r="E20" s="9"/>
      <c r="F20" s="9" t="str">
        <f>+IF(ISERROR(UPPER(VLOOKUP(E20,CONFIG!$D$2:$E$115,2,FALSE)))," ",UPPER(VLOOKUP(E20,CONFIG!$D$2:$E$115,2,FALSE)))</f>
        <v xml:space="preserve"> </v>
      </c>
      <c r="G20" s="2"/>
      <c r="H20" s="46"/>
      <c r="I20" s="5" t="str">
        <f>+IF(ISERROR((SUMIF($C$3:C19,C20,$N$3:N19)-SUMIF($C$3:$C19,C20,$O$3:$O19))/(SUMIF($C$3:$C19,C20,$K$3:$K19)-SUMIF($C$2:$C19,C20,$L$2:$L19)))," ",(SUMIF($C$3:C19,C20,$N$3:N19)-SUMIF($C$3:$C19,C20,$O$3:$O19))/(SUMIF($C$3:$C19,C20,$K$3:$K19)-SUMIF($C$2:$C19,C20,$L$2:$L19)))</f>
        <v xml:space="preserve"> </v>
      </c>
      <c r="J20" s="2"/>
      <c r="K20" s="2"/>
      <c r="L20" s="2"/>
      <c r="M20" s="2">
        <f>+SUMIF($C$2:$C20,C20,$K$2:$K20)-SUMIF($C$2:$C20,C20,$L$2:$L20)</f>
        <v>0</v>
      </c>
      <c r="N20" s="11">
        <f t="shared" si="0"/>
        <v>0</v>
      </c>
      <c r="O20" s="11">
        <f t="shared" si="2"/>
        <v>0</v>
      </c>
      <c r="P20" s="11">
        <f>+SUMIF($C$3:$C20,C20,$N$3:$N20)-SUMIF($C$3:$C20,C20,$O$3:$O20)</f>
        <v>0</v>
      </c>
      <c r="Q20" s="5" t="e">
        <f t="shared" si="1"/>
        <v>#DIV/0!</v>
      </c>
    </row>
    <row r="21" spans="1:17" x14ac:dyDescent="0.3">
      <c r="B21" s="52"/>
      <c r="C21" s="52"/>
      <c r="D21" s="9" t="str">
        <f>+IF(ISERROR(UPPER(VLOOKUP(C21,CONFIG!$H$2:$J$180,3,FALSE)))," ",UPPER(VLOOKUP(C21,CONFIG!$H$2:$J$180,3,FALSE)))</f>
        <v xml:space="preserve"> </v>
      </c>
      <c r="E21" s="9"/>
      <c r="F21" s="9" t="str">
        <f>+IF(ISERROR(UPPER(VLOOKUP(E21,CONFIG!$D$2:$E$115,2,FALSE)))," ",UPPER(VLOOKUP(E21,CONFIG!$D$2:$E$115,2,FALSE)))</f>
        <v xml:space="preserve"> </v>
      </c>
      <c r="G21" s="2"/>
      <c r="H21" s="46"/>
      <c r="I21" s="5" t="str">
        <f>+IF(ISERROR((SUMIF($C$3:C20,C21,$N$3:N20)-SUMIF($C$3:$C20,C21,$O$3:$O20))/(SUMIF($C$3:$C20,C21,$K$3:$K20)-SUMIF($C$2:$C20,C21,$L$2:$L20)))," ",(SUMIF($C$3:C20,C21,$N$3:N20)-SUMIF($C$3:$C20,C21,$O$3:$O20))/(SUMIF($C$3:$C20,C21,$K$3:$K20)-SUMIF($C$2:$C20,C21,$L$2:$L20)))</f>
        <v xml:space="preserve"> </v>
      </c>
      <c r="J21" s="2"/>
      <c r="K21" s="2"/>
      <c r="L21" s="2"/>
      <c r="M21" s="2">
        <f>+SUMIF($C$2:$C21,C21,$K$2:$K21)-SUMIF($C$2:$C21,C21,$L$2:$L21)</f>
        <v>0</v>
      </c>
      <c r="N21" s="11">
        <f t="shared" si="0"/>
        <v>0</v>
      </c>
      <c r="O21" s="11">
        <f t="shared" si="2"/>
        <v>0</v>
      </c>
      <c r="P21" s="11">
        <f>+SUMIF($C$3:$C21,C21,$N$3:$N21)-SUMIF($C$3:$C21,C21,$O$3:$O21)</f>
        <v>0</v>
      </c>
      <c r="Q21" s="5" t="e">
        <f t="shared" si="1"/>
        <v>#DIV/0!</v>
      </c>
    </row>
    <row r="22" spans="1:17" x14ac:dyDescent="0.3">
      <c r="B22" s="52"/>
      <c r="C22" s="52"/>
      <c r="D22" s="9" t="str">
        <f>+IF(ISERROR(UPPER(VLOOKUP(C22,CONFIG!$H$2:$J$180,3,FALSE)))," ",UPPER(VLOOKUP(C22,CONFIG!$H$2:$J$180,3,FALSE)))</f>
        <v xml:space="preserve"> </v>
      </c>
      <c r="E22" s="9"/>
      <c r="F22" s="9" t="str">
        <f>+IF(ISERROR(UPPER(VLOOKUP(E22,CONFIG!$D$2:$E$115,2,FALSE)))," ",UPPER(VLOOKUP(E22,CONFIG!$D$2:$E$115,2,FALSE)))</f>
        <v xml:space="preserve"> </v>
      </c>
      <c r="G22" s="2"/>
      <c r="H22" s="46"/>
      <c r="I22" s="5" t="str">
        <f>+IF(ISERROR((SUMIF($C$3:C21,C22,$N$3:N21)-SUMIF($C$3:$C21,C22,$O$3:$O21))/(SUMIF($C$3:$C21,C22,$K$3:$K21)-SUMIF($C$2:$C21,C22,$L$2:$L21)))," ",(SUMIF($C$3:C21,C22,$N$3:N21)-SUMIF($C$3:$C21,C22,$O$3:$O21))/(SUMIF($C$3:$C21,C22,$K$3:$K21)-SUMIF($C$2:$C21,C22,$L$2:$L21)))</f>
        <v xml:space="preserve"> </v>
      </c>
      <c r="J22" s="2"/>
      <c r="K22" s="2"/>
      <c r="L22" s="2"/>
      <c r="M22" s="2">
        <f>+SUMIF($C$2:$C22,C22,$K$2:$K22)-SUMIF($C$2:$C22,C22,$L$2:$L22)</f>
        <v>0</v>
      </c>
      <c r="N22" s="11">
        <f t="shared" si="0"/>
        <v>0</v>
      </c>
      <c r="O22" s="11">
        <f t="shared" si="2"/>
        <v>0</v>
      </c>
      <c r="P22" s="11">
        <f>+SUMIF($C$3:$C22,C22,$N$3:$N22)-SUMIF($C$3:$C22,C22,$O$3:$O22)</f>
        <v>0</v>
      </c>
      <c r="Q22" s="5" t="e">
        <f t="shared" si="1"/>
        <v>#DIV/0!</v>
      </c>
    </row>
    <row r="23" spans="1:17" x14ac:dyDescent="0.3">
      <c r="B23" s="52"/>
      <c r="C23" s="52"/>
      <c r="D23" s="9" t="str">
        <f>+IF(ISERROR(UPPER(VLOOKUP(C23,CONFIG!$H$2:$J$180,3,FALSE)))," ",UPPER(VLOOKUP(C23,CONFIG!$H$2:$J$180,3,FALSE)))</f>
        <v xml:space="preserve"> </v>
      </c>
      <c r="E23" s="9"/>
      <c r="F23" s="9" t="str">
        <f>+IF(ISERROR(UPPER(VLOOKUP(E23,CONFIG!$D$2:$E$115,2,FALSE)))," ",UPPER(VLOOKUP(E23,CONFIG!$D$2:$E$115,2,FALSE)))</f>
        <v xml:space="preserve"> </v>
      </c>
      <c r="G23" s="2"/>
      <c r="H23" s="46"/>
      <c r="I23" s="5" t="str">
        <f>+IF(ISERROR((SUMIF($C$3:C22,C23,$N$3:N22)-SUMIF($C$3:$C22,C23,$O$3:$O22))/(SUMIF($C$3:$C22,C23,$K$3:$K22)-SUMIF($C$2:$C22,C23,$L$2:$L22)))," ",(SUMIF($C$3:C22,C23,$N$3:N22)-SUMIF($C$3:$C22,C23,$O$3:$O22))/(SUMIF($C$3:$C22,C23,$K$3:$K22)-SUMIF($C$2:$C22,C23,$L$2:$L22)))</f>
        <v xml:space="preserve"> </v>
      </c>
      <c r="J23" s="2"/>
      <c r="K23" s="2"/>
      <c r="L23" s="2"/>
      <c r="M23" s="2">
        <f>+SUMIF($C$2:$C23,C23,$K$2:$K23)-SUMIF($C$2:$C23,C23,$L$2:$L23)</f>
        <v>0</v>
      </c>
      <c r="N23" s="11">
        <f t="shared" si="0"/>
        <v>0</v>
      </c>
      <c r="O23" s="11">
        <f t="shared" si="2"/>
        <v>0</v>
      </c>
      <c r="P23" s="11">
        <f>+SUMIF($C$3:$C23,C23,$N$3:$N23)-SUMIF($C$3:$C23,C23,$O$3:$O23)</f>
        <v>0</v>
      </c>
      <c r="Q23" s="5" t="e">
        <f t="shared" si="1"/>
        <v>#DIV/0!</v>
      </c>
    </row>
    <row r="24" spans="1:17" x14ac:dyDescent="0.3">
      <c r="B24" s="52"/>
      <c r="C24" s="52"/>
      <c r="D24" s="9" t="str">
        <f>+IF(ISERROR(UPPER(VLOOKUP(C24,CONFIG!$H$2:$J$180,3,FALSE)))," ",UPPER(VLOOKUP(C24,CONFIG!$H$2:$J$180,3,FALSE)))</f>
        <v xml:space="preserve"> </v>
      </c>
      <c r="E24" s="9"/>
      <c r="F24" s="9" t="str">
        <f>+IF(ISERROR(UPPER(VLOOKUP(E24,CONFIG!$D$2:$E$115,2,FALSE)))," ",UPPER(VLOOKUP(E24,CONFIG!$D$2:$E$115,2,FALSE)))</f>
        <v xml:space="preserve"> </v>
      </c>
      <c r="G24" s="2"/>
      <c r="H24" s="46"/>
      <c r="I24" s="5" t="str">
        <f>+IF(ISERROR((SUMIF($C$3:C23,C24,$N$3:N23)-SUMIF($C$3:$C23,C24,$O$3:$O23))/(SUMIF($C$3:$C23,C24,$K$3:$K23)-SUMIF($C$2:$C23,C24,$L$2:$L23)))," ",(SUMIF($C$3:C23,C24,$N$3:N23)-SUMIF($C$3:$C23,C24,$O$3:$O23))/(SUMIF($C$3:$C23,C24,$K$3:$K23)-SUMIF($C$2:$C23,C24,$L$2:$L23)))</f>
        <v xml:space="preserve"> </v>
      </c>
      <c r="J24" s="2"/>
      <c r="K24" s="2"/>
      <c r="L24" s="2"/>
      <c r="M24" s="2">
        <f>+SUMIF($C$2:$C24,C24,$K$2:$K24)-SUMIF($C$2:$C24,C24,$L$2:$L24)</f>
        <v>0</v>
      </c>
      <c r="N24" s="11">
        <f t="shared" si="0"/>
        <v>0</v>
      </c>
      <c r="O24" s="11">
        <f t="shared" si="2"/>
        <v>0</v>
      </c>
      <c r="P24" s="11">
        <f>+SUMIF($C$3:$C24,C24,$N$3:$N24)-SUMIF($C$3:$C24,C24,$O$3:$O24)</f>
        <v>0</v>
      </c>
      <c r="Q24" s="5" t="e">
        <f t="shared" si="1"/>
        <v>#DIV/0!</v>
      </c>
    </row>
    <row r="25" spans="1:17" x14ac:dyDescent="0.3">
      <c r="B25" s="52"/>
      <c r="C25" s="52"/>
      <c r="D25" s="9" t="str">
        <f>+IF(ISERROR(UPPER(VLOOKUP(C25,CONFIG!$H$2:$J$180,3,FALSE)))," ",UPPER(VLOOKUP(C25,CONFIG!$H$2:$J$180,3,FALSE)))</f>
        <v xml:space="preserve"> </v>
      </c>
      <c r="E25" s="9"/>
      <c r="F25" s="9" t="str">
        <f>+IF(ISERROR(UPPER(VLOOKUP(E25,CONFIG!$D$2:$E$115,2,FALSE)))," ",UPPER(VLOOKUP(E25,CONFIG!$D$2:$E$115,2,FALSE)))</f>
        <v xml:space="preserve"> </v>
      </c>
      <c r="G25" s="2"/>
      <c r="H25" s="46"/>
      <c r="I25" s="5" t="str">
        <f>+IF(ISERROR((SUMIF($C$3:C24,C25,$N$3:N24)-SUMIF($C$3:$C24,C25,$O$3:$O24))/(SUMIF($C$3:$C24,C25,$K$3:$K24)-SUMIF($C$2:$C24,C25,$L$2:$L24)))," ",(SUMIF($C$3:C24,C25,$N$3:N24)-SUMIF($C$3:$C24,C25,$O$3:$O24))/(SUMIF($C$3:$C24,C25,$K$3:$K24)-SUMIF($C$2:$C24,C25,$L$2:$L24)))</f>
        <v xml:space="preserve"> </v>
      </c>
      <c r="J25" s="2"/>
      <c r="K25" s="2"/>
      <c r="L25" s="2"/>
      <c r="M25" s="2">
        <f>+SUMIF($C$2:$C25,C25,$K$2:$K25)-SUMIF($C$2:$C25,C25,$L$2:$L25)</f>
        <v>0</v>
      </c>
      <c r="N25" s="11">
        <f t="shared" si="0"/>
        <v>0</v>
      </c>
      <c r="O25" s="11">
        <f t="shared" si="2"/>
        <v>0</v>
      </c>
      <c r="P25" s="11">
        <f>+SUMIF($C$3:$C25,C25,$N$3:$N25)-SUMIF($C$3:$C25,C25,$O$3:$O25)</f>
        <v>0</v>
      </c>
      <c r="Q25" s="5" t="e">
        <f t="shared" si="1"/>
        <v>#DIV/0!</v>
      </c>
    </row>
    <row r="26" spans="1:17" x14ac:dyDescent="0.3">
      <c r="B26" s="52"/>
      <c r="C26" s="52"/>
      <c r="D26" s="9" t="str">
        <f>+IF(ISERROR(UPPER(VLOOKUP(C26,CONFIG!$H$2:$J$180,3,FALSE)))," ",UPPER(VLOOKUP(C26,CONFIG!$H$2:$J$180,3,FALSE)))</f>
        <v xml:space="preserve"> </v>
      </c>
      <c r="E26" s="9"/>
      <c r="F26" s="9" t="str">
        <f>+IF(ISERROR(UPPER(VLOOKUP(E26,CONFIG!$D$2:$E$115,2,FALSE)))," ",UPPER(VLOOKUP(E26,CONFIG!$D$2:$E$115,2,FALSE)))</f>
        <v xml:space="preserve"> </v>
      </c>
      <c r="G26" s="2"/>
      <c r="H26" s="46"/>
      <c r="I26" s="5" t="str">
        <f>+IF(ISERROR((SUMIF($C$3:C25,C26,$N$3:N25)-SUMIF($C$3:$C25,C26,$O$3:$O25))/(SUMIF($C$3:$C25,C26,$K$3:$K25)-SUMIF($C$2:$C25,C26,$L$2:$L25)))," ",(SUMIF($C$3:C25,C26,$N$3:N25)-SUMIF($C$3:$C25,C26,$O$3:$O25))/(SUMIF($C$3:$C25,C26,$K$3:$K25)-SUMIF($C$2:$C25,C26,$L$2:$L25)))</f>
        <v xml:space="preserve"> </v>
      </c>
      <c r="J26" s="2"/>
      <c r="K26" s="2"/>
      <c r="L26" s="2"/>
      <c r="M26" s="2">
        <f>+SUMIF($C$2:$C26,C26,$K$2:$K26)-SUMIF($C$2:$C26,C26,$L$2:$L26)</f>
        <v>0</v>
      </c>
      <c r="N26" s="11">
        <f t="shared" si="0"/>
        <v>0</v>
      </c>
      <c r="O26" s="11">
        <f t="shared" si="2"/>
        <v>0</v>
      </c>
      <c r="P26" s="11">
        <f>+SUMIF($C$3:$C26,C26,$N$3:$N26)-SUMIF($C$3:$C26,C26,$O$3:$O26)</f>
        <v>0</v>
      </c>
      <c r="Q26" s="5" t="e">
        <f t="shared" si="1"/>
        <v>#DIV/0!</v>
      </c>
    </row>
    <row r="27" spans="1:17" x14ac:dyDescent="0.3">
      <c r="B27" s="52"/>
      <c r="C27" s="52"/>
      <c r="D27" s="9" t="str">
        <f>+IF(ISERROR(UPPER(VLOOKUP(C27,CONFIG!$H$2:$J$180,3,FALSE)))," ",UPPER(VLOOKUP(C27,CONFIG!$H$2:$J$180,3,FALSE)))</f>
        <v xml:space="preserve"> </v>
      </c>
      <c r="E27" s="9"/>
      <c r="F27" s="9" t="str">
        <f>+IF(ISERROR(UPPER(VLOOKUP(E27,CONFIG!$D$2:$E$115,2,FALSE)))," ",UPPER(VLOOKUP(E27,CONFIG!$D$2:$E$115,2,FALSE)))</f>
        <v xml:space="preserve"> </v>
      </c>
      <c r="G27" s="2"/>
      <c r="H27" s="46"/>
      <c r="I27" s="5" t="str">
        <f>+IF(ISERROR((SUMIF($C$3:C26,C27,$N$3:N26)-SUMIF($C$3:$C26,C27,$O$3:$O26))/(SUMIF($C$3:$C26,C27,$K$3:$K26)-SUMIF($C$2:$C26,C27,$L$2:$L26)))," ",(SUMIF($C$3:C26,C27,$N$3:N26)-SUMIF($C$3:$C26,C27,$O$3:$O26))/(SUMIF($C$3:$C26,C27,$K$3:$K26)-SUMIF($C$2:$C26,C27,$L$2:$L26)))</f>
        <v xml:space="preserve"> </v>
      </c>
      <c r="J27" s="2"/>
      <c r="K27" s="2"/>
      <c r="L27" s="2"/>
      <c r="M27" s="2">
        <f>+SUMIF($C$2:$C27,C27,$K$2:$K27)-SUMIF($C$2:$C27,C27,$L$2:$L27)</f>
        <v>0</v>
      </c>
      <c r="N27" s="11">
        <f t="shared" si="0"/>
        <v>0</v>
      </c>
      <c r="O27" s="11"/>
      <c r="P27" s="11">
        <f>+SUMIF($C$3:$C27,C27,$N$3:$N27)-SUMIF($C$3:$C27,C27,$O$3:$O27)</f>
        <v>0</v>
      </c>
      <c r="Q27" s="5" t="e">
        <f t="shared" si="1"/>
        <v>#DIV/0!</v>
      </c>
    </row>
    <row r="28" spans="1:17" x14ac:dyDescent="0.3">
      <c r="B28" s="52"/>
      <c r="C28" s="52"/>
      <c r="D28" s="9" t="str">
        <f>+IF(ISERROR(UPPER(VLOOKUP(C28,CONFIG!$H$2:$J$180,3,FALSE)))," ",UPPER(VLOOKUP(C28,CONFIG!$H$2:$J$180,3,FALSE)))</f>
        <v xml:space="preserve"> </v>
      </c>
      <c r="E28" s="9"/>
      <c r="F28" s="9" t="str">
        <f>+IF(ISERROR(UPPER(VLOOKUP(E28,CONFIG!$D$2:$E$115,2,FALSE)))," ",UPPER(VLOOKUP(E28,CONFIG!$D$2:$E$115,2,FALSE)))</f>
        <v xml:space="preserve"> </v>
      </c>
      <c r="G28" s="2"/>
      <c r="H28" s="46"/>
      <c r="I28" s="5" t="str">
        <f>+IF(ISERROR((SUMIF($C$3:C27,C28,$N$3:N27)-SUMIF($C$3:$C27,C28,$O$3:$O27))/(SUMIF($C$3:$C27,C28,$K$3:$K27)-SUMIF($C$2:$C27,C28,$L$2:$L27)))," ",(SUMIF($C$3:C27,C28,$N$3:N27)-SUMIF($C$3:$C27,C28,$O$3:$O27))/(SUMIF($C$3:$C27,C28,$K$3:$K27)-SUMIF($C$2:$C27,C28,$L$2:$L27)))</f>
        <v xml:space="preserve"> </v>
      </c>
      <c r="J28" s="2"/>
      <c r="K28" s="2"/>
      <c r="L28" s="2"/>
      <c r="M28" s="2">
        <f>+SUMIF($C$2:$C28,C28,$K$2:$K28)-SUMIF($C$2:$C28,C28,$L$2:$L28)</f>
        <v>0</v>
      </c>
      <c r="N28" s="11">
        <f t="shared" si="0"/>
        <v>0</v>
      </c>
      <c r="O28" s="11"/>
      <c r="P28" s="11">
        <f>+SUMIF($C$3:$C28,C28,$N$3:$N28)-SUMIF($C$3:$C28,C28,$O$3:$O28)</f>
        <v>0</v>
      </c>
      <c r="Q28" s="5" t="e">
        <f t="shared" si="1"/>
        <v>#DIV/0!</v>
      </c>
    </row>
    <row r="29" spans="1:17" x14ac:dyDescent="0.3">
      <c r="B29" s="52"/>
      <c r="C29" s="52"/>
      <c r="D29" s="9" t="str">
        <f>+IF(ISERROR(UPPER(VLOOKUP(C29,CONFIG!$H$2:$J$180,3,FALSE)))," ",UPPER(VLOOKUP(C29,CONFIG!$H$2:$J$180,3,FALSE)))</f>
        <v xml:space="preserve"> </v>
      </c>
      <c r="E29" s="9"/>
      <c r="F29" s="9" t="str">
        <f>+IF(ISERROR(UPPER(VLOOKUP(E29,CONFIG!$D$2:$E$115,2,FALSE)))," ",UPPER(VLOOKUP(E29,CONFIG!$D$2:$E$115,2,FALSE)))</f>
        <v xml:space="preserve"> </v>
      </c>
      <c r="G29" s="2"/>
      <c r="H29" s="46"/>
      <c r="I29" s="5" t="str">
        <f>+IF(ISERROR((SUMIF($C$3:C28,C29,$N$3:N28)-SUMIF($C$3:$C28,C29,$O$3:$O28))/(SUMIF($C$3:$C28,C29,$K$3:$K28)-SUMIF($C$2:$C28,C29,$L$2:$L28)))," ",(SUMIF($C$3:C28,C29,$N$3:N28)-SUMIF($C$3:$C28,C29,$O$3:$O28))/(SUMIF($C$3:$C28,C29,$K$3:$K28)-SUMIF($C$2:$C28,C29,$L$2:$L28)))</f>
        <v xml:space="preserve"> </v>
      </c>
      <c r="J29" s="2"/>
      <c r="K29" s="2"/>
      <c r="L29" s="2"/>
      <c r="M29" s="2">
        <f>+SUMIF($C$2:$C29,C29,$K$2:$K29)-SUMIF($C$2:$C29,C29,$L$2:$L29)</f>
        <v>0</v>
      </c>
      <c r="N29" s="11">
        <f t="shared" si="0"/>
        <v>0</v>
      </c>
      <c r="O29" s="11"/>
      <c r="P29" s="11">
        <f>+SUMIF($C$3:$C29,C29,$N$3:$N29)-SUMIF($C$3:$C29,C29,$O$3:$O29)</f>
        <v>0</v>
      </c>
      <c r="Q29" s="5" t="e">
        <f t="shared" si="1"/>
        <v>#DIV/0!</v>
      </c>
    </row>
    <row r="30" spans="1:17" x14ac:dyDescent="0.3">
      <c r="B30" s="52"/>
      <c r="C30" s="52"/>
      <c r="D30" s="9" t="str">
        <f>+IF(ISERROR(UPPER(VLOOKUP(C30,CONFIG!$H$2:$J$180,3,FALSE)))," ",UPPER(VLOOKUP(C30,CONFIG!$H$2:$J$180,3,FALSE)))</f>
        <v xml:space="preserve"> </v>
      </c>
      <c r="E30" s="9"/>
      <c r="F30" s="9" t="str">
        <f>+IF(ISERROR(UPPER(VLOOKUP(E30,CONFIG!$D$2:$E$115,2,FALSE)))," ",UPPER(VLOOKUP(E30,CONFIG!$D$2:$E$115,2,FALSE)))</f>
        <v xml:space="preserve"> </v>
      </c>
      <c r="G30" s="2"/>
      <c r="H30" s="46"/>
      <c r="I30" s="5" t="str">
        <f>+IF(ISERROR((SUMIF($C$3:C29,C30,$N$3:N29)-SUMIF($C$3:$C29,C30,$O$3:$O29))/(SUMIF($C$3:$C29,C30,$K$3:$K29)-SUMIF($C$2:$C29,C30,$L$2:$L29)))," ",(SUMIF($C$3:C29,C30,$N$3:N29)-SUMIF($C$3:$C29,C30,$O$3:$O29))/(SUMIF($C$3:$C29,C30,$K$3:$K29)-SUMIF($C$2:$C29,C30,$L$2:$L29)))</f>
        <v xml:space="preserve"> </v>
      </c>
      <c r="J30" s="2"/>
      <c r="K30" s="2"/>
      <c r="L30" s="2"/>
      <c r="M30" s="2">
        <f>+SUMIF($C$2:$C30,C30,$K$2:$K30)-SUMIF($C$2:$C30,C30,$L$2:$L30)</f>
        <v>0</v>
      </c>
      <c r="N30" s="11">
        <f t="shared" si="0"/>
        <v>0</v>
      </c>
      <c r="O30" s="11"/>
      <c r="P30" s="11">
        <f>+SUMIF($C$3:$C30,C30,$N$3:$N30)-SUMIF($C$3:$C30,C30,$O$3:$O30)</f>
        <v>0</v>
      </c>
      <c r="Q30" s="5" t="e">
        <f t="shared" si="1"/>
        <v>#DIV/0!</v>
      </c>
    </row>
    <row r="31" spans="1:17" x14ac:dyDescent="0.3">
      <c r="B31" s="52"/>
      <c r="C31" s="52"/>
      <c r="D31" s="9" t="str">
        <f>+IF(ISERROR(UPPER(VLOOKUP(C31,CONFIG!$H$2:$J$180,3,FALSE)))," ",UPPER(VLOOKUP(C31,CONFIG!$H$2:$J$180,3,FALSE)))</f>
        <v xml:space="preserve"> </v>
      </c>
      <c r="E31" s="9"/>
      <c r="F31" s="9" t="str">
        <f>+IF(ISERROR(UPPER(VLOOKUP(E31,CONFIG!$D$2:$E$115,2,FALSE)))," ",UPPER(VLOOKUP(E31,CONFIG!$D$2:$E$115,2,FALSE)))</f>
        <v xml:space="preserve"> </v>
      </c>
      <c r="G31" s="2"/>
      <c r="H31" s="46"/>
      <c r="I31" s="5" t="str">
        <f>+IF(ISERROR((SUMIF($C$3:C30,C31,$N$3:N30)-SUMIF($C$3:$C30,C31,$O$3:$O30))/(SUMIF($C$3:$C30,C31,$K$3:$K30)-SUMIF($C$2:$C30,C31,$L$2:$L30)))," ",(SUMIF($C$3:C30,C31,$N$3:N30)-SUMIF($C$3:$C30,C31,$O$3:$O30))/(SUMIF($C$3:$C30,C31,$K$3:$K30)-SUMIF($C$2:$C30,C31,$L$2:$L30)))</f>
        <v xml:space="preserve"> </v>
      </c>
      <c r="J31" s="2"/>
      <c r="K31" s="2"/>
      <c r="L31" s="2"/>
      <c r="M31" s="2">
        <f>+SUMIF($C$2:$C31,C31,$K$2:$K31)-SUMIF($C$2:$C31,C31,$L$2:$L31)</f>
        <v>0</v>
      </c>
      <c r="N31" s="11">
        <f t="shared" si="0"/>
        <v>0</v>
      </c>
      <c r="O31" s="11"/>
      <c r="P31" s="11">
        <f>+SUMIF($C$3:$C31,C31,$N$3:$N31)-SUMIF($C$3:$C31,C31,$O$3:$O31)</f>
        <v>0</v>
      </c>
      <c r="Q31" s="5" t="e">
        <f t="shared" si="1"/>
        <v>#DIV/0!</v>
      </c>
    </row>
    <row r="32" spans="1:17" x14ac:dyDescent="0.3">
      <c r="B32" s="52"/>
      <c r="C32" s="52"/>
      <c r="D32" s="9" t="str">
        <f>+IF(ISERROR(UPPER(VLOOKUP(C32,CONFIG!$H$2:$J$180,3,FALSE)))," ",UPPER(VLOOKUP(C32,CONFIG!$H$2:$J$180,3,FALSE)))</f>
        <v xml:space="preserve"> </v>
      </c>
      <c r="E32" s="9"/>
      <c r="F32" s="9" t="str">
        <f>+IF(ISERROR(UPPER(VLOOKUP(E32,CONFIG!$D$2:$E$115,2,FALSE)))," ",UPPER(VLOOKUP(E32,CONFIG!$D$2:$E$115,2,FALSE)))</f>
        <v xml:space="preserve"> </v>
      </c>
      <c r="G32" s="2"/>
      <c r="H32" s="46"/>
      <c r="I32" s="5" t="str">
        <f>+IF(ISERROR((SUMIF($C$3:C31,C32,$N$3:N31)-SUMIF($C$3:$C31,C32,$O$3:$O31))/(SUMIF($C$3:$C31,C32,$K$3:$K31)-SUMIF($C$2:$C31,C32,$L$2:$L31)))," ",(SUMIF($C$3:C31,C32,$N$3:N31)-SUMIF($C$3:$C31,C32,$O$3:$O31))/(SUMIF($C$3:$C31,C32,$K$3:$K31)-SUMIF($C$2:$C31,C32,$L$2:$L31)))</f>
        <v xml:space="preserve"> </v>
      </c>
      <c r="J32" s="2"/>
      <c r="K32" s="2"/>
      <c r="L32" s="2"/>
      <c r="M32" s="2">
        <f>+SUMIF($C$2:$C32,C32,$K$2:$K32)-SUMIF($C$2:$C32,C32,$L$2:$L32)</f>
        <v>0</v>
      </c>
      <c r="N32" s="11">
        <f t="shared" si="0"/>
        <v>0</v>
      </c>
      <c r="O32" s="11"/>
      <c r="P32" s="11">
        <f>+SUMIF($C$3:$C32,C32,$N$3:$N32)-SUMIF($C$3:$C32,C32,$O$3:$O32)</f>
        <v>0</v>
      </c>
      <c r="Q32" s="5" t="e">
        <f t="shared" si="1"/>
        <v>#DIV/0!</v>
      </c>
    </row>
    <row r="33" spans="2:17" x14ac:dyDescent="0.3">
      <c r="B33" s="52"/>
      <c r="C33" s="52"/>
      <c r="D33" s="9" t="str">
        <f>+IF(ISERROR(UPPER(VLOOKUP(C33,CONFIG!$H$2:$J$180,3,FALSE)))," ",UPPER(VLOOKUP(C33,CONFIG!$H$2:$J$180,3,FALSE)))</f>
        <v xml:space="preserve"> </v>
      </c>
      <c r="E33" s="9"/>
      <c r="F33" s="9" t="str">
        <f>+IF(ISERROR(UPPER(VLOOKUP(E33,CONFIG!$D$2:$E$115,2,FALSE)))," ",UPPER(VLOOKUP(E33,CONFIG!$D$2:$E$115,2,FALSE)))</f>
        <v xml:space="preserve"> </v>
      </c>
      <c r="G33" s="2"/>
      <c r="H33" s="46"/>
      <c r="I33" s="5" t="str">
        <f>+IF(ISERROR((SUMIF($C$3:C32,C33,$N$3:N32)-SUMIF($C$3:$C32,C33,$O$3:$O32))/(SUMIF($C$3:$C32,C33,$K$3:$K32)-SUMIF($C$2:$C32,C33,$L$2:$L32)))," ",(SUMIF($C$3:C32,C33,$N$3:N32)-SUMIF($C$3:$C32,C33,$O$3:$O32))/(SUMIF($C$3:$C32,C33,$K$3:$K32)-SUMIF($C$2:$C32,C33,$L$2:$L32)))</f>
        <v xml:space="preserve"> </v>
      </c>
      <c r="J33" s="2"/>
      <c r="K33" s="2"/>
      <c r="L33" s="2"/>
      <c r="M33" s="2">
        <f>+SUMIF($C$2:$C33,C33,$K$2:$K33)-SUMIF($C$2:$C33,C33,$L$2:$L33)</f>
        <v>0</v>
      </c>
      <c r="N33" s="11">
        <f t="shared" si="0"/>
        <v>0</v>
      </c>
      <c r="O33" s="11"/>
      <c r="P33" s="11">
        <f>+SUMIF($C$3:$C33,C33,$N$3:$N33)-SUMIF($C$3:$C33,C33,$O$3:$O33)</f>
        <v>0</v>
      </c>
      <c r="Q33" s="5" t="e">
        <f t="shared" si="1"/>
        <v>#DIV/0!</v>
      </c>
    </row>
    <row r="34" spans="2:17" x14ac:dyDescent="0.3">
      <c r="B34" s="52"/>
      <c r="C34" s="52"/>
      <c r="D34" s="9" t="str">
        <f>+IF(ISERROR(UPPER(VLOOKUP(C34,CONFIG!$H$2:$J$180,3,FALSE)))," ",UPPER(VLOOKUP(C34,CONFIG!$H$2:$J$180,3,FALSE)))</f>
        <v xml:space="preserve"> </v>
      </c>
      <c r="E34" s="9"/>
      <c r="F34" s="9" t="str">
        <f>+IF(ISERROR(UPPER(VLOOKUP(E34,CONFIG!$D$2:$E$115,2,FALSE)))," ",UPPER(VLOOKUP(E34,CONFIG!$D$2:$E$115,2,FALSE)))</f>
        <v xml:space="preserve"> </v>
      </c>
      <c r="G34" s="2"/>
      <c r="H34" s="46"/>
      <c r="I34" s="5" t="str">
        <f>+IF(ISERROR((SUMIF($C$3:C33,C34,$N$3:N33)-SUMIF($C$3:$C33,C34,$O$3:$O33))/(SUMIF($C$3:$C33,C34,$K$3:$K33)-SUMIF($C$2:$C33,C34,$L$2:$L33)))," ",(SUMIF($C$3:C33,C34,$N$3:N33)-SUMIF($C$3:$C33,C34,$O$3:$O33))/(SUMIF($C$3:$C33,C34,$K$3:$K33)-SUMIF($C$2:$C33,C34,$L$2:$L33)))</f>
        <v xml:space="preserve"> </v>
      </c>
      <c r="J34" s="2"/>
      <c r="K34" s="2"/>
      <c r="L34" s="2"/>
      <c r="M34" s="2">
        <f>+SUMIF($C$2:$C34,C34,$K$2:$K34)-SUMIF($C$2:$C34,C34,$L$2:$L34)</f>
        <v>0</v>
      </c>
      <c r="N34" s="11">
        <f t="shared" si="0"/>
        <v>0</v>
      </c>
      <c r="O34" s="11"/>
      <c r="P34" s="11">
        <f>+SUMIF($C$3:$C34,C34,$N$3:$N34)-SUMIF($C$3:$C34,C34,$O$3:$O34)</f>
        <v>0</v>
      </c>
      <c r="Q34" s="5" t="e">
        <f t="shared" si="1"/>
        <v>#DIV/0!</v>
      </c>
    </row>
    <row r="35" spans="2:17" x14ac:dyDescent="0.3">
      <c r="B35" s="52"/>
      <c r="C35" s="52"/>
      <c r="D35" s="9" t="str">
        <f>+IF(ISERROR(UPPER(VLOOKUP(C35,CONFIG!$H$2:$J$180,3,FALSE)))," ",UPPER(VLOOKUP(C35,CONFIG!$H$2:$J$180,3,FALSE)))</f>
        <v xml:space="preserve"> </v>
      </c>
      <c r="E35" s="9"/>
      <c r="F35" s="9" t="str">
        <f>+IF(ISERROR(UPPER(VLOOKUP(E35,CONFIG!$D$2:$E$115,2,FALSE)))," ",UPPER(VLOOKUP(E35,CONFIG!$D$2:$E$115,2,FALSE)))</f>
        <v xml:space="preserve"> </v>
      </c>
      <c r="G35" s="2"/>
      <c r="H35" s="46"/>
      <c r="I35" s="5"/>
      <c r="J35" s="2"/>
      <c r="K35" s="2"/>
      <c r="L35" s="2"/>
      <c r="M35" s="2">
        <f>+SUMIF($C$2:$C35,C35,$K$2:$K35)-SUMIF($C$2:$C35,C35,$L$2:$L35)</f>
        <v>0</v>
      </c>
      <c r="N35" s="11">
        <f t="shared" si="0"/>
        <v>0</v>
      </c>
      <c r="O35" s="11"/>
      <c r="P35" s="11">
        <f>+SUMIF($C$3:$C35,C35,$N$3:$N35)-SUMIF($C$3:$C35,C35,$O$3:$O35)</f>
        <v>0</v>
      </c>
      <c r="Q35" s="5" t="e">
        <f t="shared" si="1"/>
        <v>#DIV/0!</v>
      </c>
    </row>
    <row r="36" spans="2:17" x14ac:dyDescent="0.3">
      <c r="B36" s="52"/>
      <c r="C36" s="52"/>
      <c r="D36" s="9" t="str">
        <f>+IF(ISERROR(UPPER(VLOOKUP(C36,CONFIG!$H$2:$J$180,3,FALSE)))," ",UPPER(VLOOKUP(C36,CONFIG!$H$2:$J$180,3,FALSE)))</f>
        <v xml:space="preserve"> </v>
      </c>
      <c r="E36" s="9"/>
      <c r="F36" s="9" t="str">
        <f>+IF(ISERROR(UPPER(VLOOKUP(E36,CONFIG!$D$2:$E$115,2,FALSE)))," ",UPPER(VLOOKUP(E36,CONFIG!$D$2:$E$115,2,FALSE)))</f>
        <v xml:space="preserve"> </v>
      </c>
      <c r="G36" s="2"/>
      <c r="H36" s="46"/>
      <c r="I36" s="5"/>
      <c r="J36" s="2"/>
      <c r="K36" s="2"/>
      <c r="L36" s="2"/>
      <c r="M36" s="2">
        <f>+SUMIF($C$2:$C36,C36,$K$2:$K36)-SUMIF($C$2:$C36,C36,$L$2:$L36)</f>
        <v>0</v>
      </c>
      <c r="N36" s="11">
        <f t="shared" si="0"/>
        <v>0</v>
      </c>
      <c r="O36" s="11"/>
      <c r="P36" s="11">
        <f>+SUMIF($C$3:$C36,C36,$N$3:$N36)-SUMIF($C$3:$C36,C36,$O$3:$O36)</f>
        <v>0</v>
      </c>
      <c r="Q36" s="5" t="e">
        <f t="shared" si="1"/>
        <v>#DIV/0!</v>
      </c>
    </row>
    <row r="37" spans="2:17" x14ac:dyDescent="0.3">
      <c r="B37" s="52"/>
      <c r="C37" s="52"/>
      <c r="D37" s="9" t="str">
        <f>+IF(ISERROR(UPPER(VLOOKUP(C37,CONFIG!$H$2:$J$180,3,FALSE)))," ",UPPER(VLOOKUP(C37,CONFIG!$H$2:$J$180,3,FALSE)))</f>
        <v xml:space="preserve"> </v>
      </c>
      <c r="E37" s="9"/>
      <c r="F37" s="9" t="str">
        <f>+IF(ISERROR(UPPER(VLOOKUP(E37,CONFIG!$D$2:$E$115,2,FALSE)))," ",UPPER(VLOOKUP(E37,CONFIG!$D$2:$E$115,2,FALSE)))</f>
        <v xml:space="preserve"> </v>
      </c>
      <c r="G37" s="2"/>
      <c r="H37" s="46"/>
      <c r="I37" s="5"/>
      <c r="J37" s="2"/>
      <c r="K37" s="2"/>
      <c r="L37" s="2"/>
      <c r="M37" s="2">
        <f>+SUMIF($C$2:$C37,C37,$K$2:$K37)-SUMIF($C$2:$C37,C37,$L$2:$L37)</f>
        <v>0</v>
      </c>
      <c r="N37" s="11">
        <f t="shared" si="0"/>
        <v>0</v>
      </c>
      <c r="O37" s="11"/>
      <c r="P37" s="11">
        <f>+SUMIF($C$3:$C37,C37,$N$3:$N37)-SUMIF($C$3:$C37,C37,$O$3:$O37)</f>
        <v>0</v>
      </c>
      <c r="Q37" s="5" t="e">
        <f t="shared" si="1"/>
        <v>#DIV/0!</v>
      </c>
    </row>
    <row r="38" spans="2:17" x14ac:dyDescent="0.3">
      <c r="B38" s="52"/>
      <c r="C38" s="52"/>
      <c r="D38" s="9" t="str">
        <f>+IF(ISERROR(UPPER(VLOOKUP(C38,CONFIG!$H$2:$J$180,3,FALSE)))," ",UPPER(VLOOKUP(C38,CONFIG!$H$2:$J$180,3,FALSE)))</f>
        <v xml:space="preserve"> </v>
      </c>
      <c r="E38" s="9"/>
      <c r="F38" s="9" t="str">
        <f>+IF(ISERROR(UPPER(VLOOKUP(E38,CONFIG!$D$2:$E$115,2,FALSE)))," ",UPPER(VLOOKUP(E38,CONFIG!$D$2:$E$115,2,FALSE)))</f>
        <v xml:space="preserve"> </v>
      </c>
      <c r="G38" s="2"/>
      <c r="H38" s="46"/>
      <c r="I38" s="5"/>
      <c r="J38" s="2"/>
      <c r="K38" s="2"/>
      <c r="L38" s="2"/>
      <c r="M38" s="2">
        <f>+SUMIF($C$2:$C38,C38,$K$2:$K38)-SUMIF($C$2:$C38,C38,$L$2:$L38)</f>
        <v>0</v>
      </c>
      <c r="N38" s="11">
        <f t="shared" si="0"/>
        <v>0</v>
      </c>
      <c r="O38" s="11"/>
      <c r="P38" s="11">
        <f>+SUMIF($C$3:$C38,C38,$N$3:$N38)-SUMIF($C$3:$C38,C38,$O$3:$O38)</f>
        <v>0</v>
      </c>
      <c r="Q38" s="5" t="e">
        <f t="shared" si="1"/>
        <v>#DIV/0!</v>
      </c>
    </row>
    <row r="39" spans="2:17" x14ac:dyDescent="0.3">
      <c r="B39" s="52"/>
      <c r="C39" s="52"/>
      <c r="D39" s="9" t="str">
        <f>+IF(ISERROR(UPPER(VLOOKUP(C39,CONFIG!$H$2:$J$180,3,FALSE)))," ",UPPER(VLOOKUP(C39,CONFIG!$H$2:$J$180,3,FALSE)))</f>
        <v xml:space="preserve"> </v>
      </c>
      <c r="E39" s="9"/>
      <c r="F39" s="9" t="str">
        <f>+IF(ISERROR(UPPER(VLOOKUP(E39,CONFIG!$D$2:$E$115,2,FALSE)))," ",UPPER(VLOOKUP(E39,CONFIG!$D$2:$E$115,2,FALSE)))</f>
        <v xml:space="preserve"> </v>
      </c>
      <c r="G39" s="2"/>
      <c r="H39" s="46"/>
      <c r="I39" s="5"/>
      <c r="J39" s="2"/>
      <c r="K39" s="2"/>
      <c r="L39" s="2"/>
      <c r="M39" s="2">
        <f>+SUMIF($C$2:$C39,C39,$K$2:$K39)-SUMIF($C$2:$C39,C39,$L$2:$L39)</f>
        <v>0</v>
      </c>
      <c r="N39" s="11">
        <f t="shared" si="0"/>
        <v>0</v>
      </c>
      <c r="O39" s="11"/>
      <c r="P39" s="11">
        <f>+SUMIF($C$3:$C39,C39,$N$3:$N39)-SUMIF($C$3:$C39,C39,$O$3:$O39)</f>
        <v>0</v>
      </c>
      <c r="Q39" s="5" t="e">
        <f t="shared" si="1"/>
        <v>#DIV/0!</v>
      </c>
    </row>
    <row r="40" spans="2:17" x14ac:dyDescent="0.3">
      <c r="B40" s="52"/>
      <c r="C40" s="52"/>
      <c r="D40" s="9" t="str">
        <f>+IF(ISERROR(UPPER(VLOOKUP(C40,CONFIG!$H$2:$J$180,3,FALSE)))," ",UPPER(VLOOKUP(C40,CONFIG!$H$2:$J$180,3,FALSE)))</f>
        <v xml:space="preserve"> </v>
      </c>
      <c r="E40" s="9"/>
      <c r="F40" s="9" t="str">
        <f>+IF(ISERROR(UPPER(VLOOKUP(E40,CONFIG!$D$2:$E$115,2,FALSE)))," ",UPPER(VLOOKUP(E40,CONFIG!$D$2:$E$115,2,FALSE)))</f>
        <v xml:space="preserve"> </v>
      </c>
      <c r="G40" s="2"/>
      <c r="H40" s="46"/>
      <c r="I40" s="5"/>
      <c r="J40" s="2"/>
      <c r="K40" s="2"/>
      <c r="L40" s="2"/>
      <c r="M40" s="2">
        <f>+SUMIF($C$2:$C40,C40,$K$2:$K40)-SUMIF($C$2:$C40,C40,$L$2:$L40)</f>
        <v>0</v>
      </c>
      <c r="N40" s="11">
        <f t="shared" si="0"/>
        <v>0</v>
      </c>
      <c r="O40" s="11"/>
      <c r="P40" s="11">
        <f>+SUMIF($C$3:$C40,C40,$N$3:$N40)-SUMIF($C$3:$C40,C40,$O$3:$O40)</f>
        <v>0</v>
      </c>
      <c r="Q40" s="5" t="e">
        <f t="shared" si="1"/>
        <v>#DIV/0!</v>
      </c>
    </row>
    <row r="41" spans="2:17" x14ac:dyDescent="0.3">
      <c r="B41" s="52"/>
      <c r="C41" s="52"/>
      <c r="D41" s="9" t="str">
        <f>+IF(ISERROR(UPPER(VLOOKUP(C41,CONFIG!$H$2:$J$180,3,FALSE)))," ",UPPER(VLOOKUP(C41,CONFIG!$H$2:$J$180,3,FALSE)))</f>
        <v xml:space="preserve"> </v>
      </c>
      <c r="E41" s="9"/>
      <c r="F41" s="9" t="str">
        <f>+IF(ISERROR(UPPER(VLOOKUP(E41,CONFIG!$D$2:$E$115,2,FALSE)))," ",UPPER(VLOOKUP(E41,CONFIG!$D$2:$E$115,2,FALSE)))</f>
        <v xml:space="preserve"> </v>
      </c>
      <c r="G41" s="2"/>
      <c r="H41" s="46"/>
      <c r="I41" s="5"/>
      <c r="J41" s="2"/>
      <c r="K41" s="2"/>
      <c r="L41" s="2"/>
      <c r="M41" s="2">
        <f>+SUMIF($C$2:$C41,C41,$K$2:$K41)-SUMIF($C$2:$C41,C41,$L$2:$L41)</f>
        <v>0</v>
      </c>
      <c r="N41" s="11">
        <f t="shared" si="0"/>
        <v>0</v>
      </c>
      <c r="O41" s="11"/>
      <c r="P41" s="11">
        <f>+SUMIF($C$3:$C41,C41,$N$3:$N41)-SUMIF($C$3:$C41,C41,$O$3:$O41)</f>
        <v>0</v>
      </c>
      <c r="Q41" s="5" t="e">
        <f t="shared" si="1"/>
        <v>#DIV/0!</v>
      </c>
    </row>
    <row r="42" spans="2:17" x14ac:dyDescent="0.3">
      <c r="B42" s="52"/>
      <c r="C42" s="52"/>
      <c r="D42" s="9" t="str">
        <f>+IF(ISERROR(UPPER(VLOOKUP(C42,CONFIG!$H$2:$J$180,3,FALSE)))," ",UPPER(VLOOKUP(C42,CONFIG!$H$2:$J$180,3,FALSE)))</f>
        <v xml:space="preserve"> </v>
      </c>
      <c r="E42" s="9"/>
      <c r="F42" s="9" t="str">
        <f>+IF(ISERROR(UPPER(VLOOKUP(E42,CONFIG!$D$2:$E$115,2,FALSE)))," ",UPPER(VLOOKUP(E42,CONFIG!$D$2:$E$115,2,FALSE)))</f>
        <v xml:space="preserve"> </v>
      </c>
      <c r="G42" s="2"/>
      <c r="H42" s="46"/>
      <c r="I42" s="5"/>
      <c r="J42" s="2"/>
      <c r="K42" s="2"/>
      <c r="L42" s="2"/>
      <c r="M42" s="2">
        <f>+SUMIF($C$2:$C42,C42,$K$2:$K42)-SUMIF($C$2:$C42,C42,$L$2:$L42)</f>
        <v>0</v>
      </c>
      <c r="N42" s="11">
        <f t="shared" si="0"/>
        <v>0</v>
      </c>
      <c r="O42" s="11"/>
      <c r="P42" s="11">
        <f>+SUMIF($C$3:$C42,C42,$N$3:$N42)-SUMIF($C$3:$C42,C42,$O$3:$O42)</f>
        <v>0</v>
      </c>
      <c r="Q42" s="5" t="e">
        <f t="shared" si="1"/>
        <v>#DIV/0!</v>
      </c>
    </row>
    <row r="43" spans="2:17" x14ac:dyDescent="0.3">
      <c r="B43" s="52"/>
      <c r="C43" s="52"/>
      <c r="D43" s="9" t="str">
        <f>+IF(ISERROR(UPPER(VLOOKUP(C43,CONFIG!$H$2:$J$180,3,FALSE)))," ",UPPER(VLOOKUP(C43,CONFIG!$H$2:$J$180,3,FALSE)))</f>
        <v xml:space="preserve"> </v>
      </c>
      <c r="E43" s="9"/>
      <c r="F43" s="9" t="str">
        <f>+IF(ISERROR(UPPER(VLOOKUP(E43,CONFIG!$D$2:$E$115,2,FALSE)))," ",UPPER(VLOOKUP(E43,CONFIG!$D$2:$E$115,2,FALSE)))</f>
        <v xml:space="preserve"> </v>
      </c>
      <c r="G43" s="2"/>
      <c r="H43" s="46"/>
      <c r="I43" s="5"/>
      <c r="J43" s="2"/>
      <c r="K43" s="2"/>
      <c r="L43" s="2"/>
      <c r="M43" s="2">
        <f>+SUMIF($C$2:$C43,C43,$K$2:$K43)-SUMIF($C$2:$C43,C43,$L$2:$L43)</f>
        <v>0</v>
      </c>
      <c r="N43" s="11">
        <f t="shared" si="0"/>
        <v>0</v>
      </c>
      <c r="O43" s="11"/>
      <c r="P43" s="11">
        <f>+SUMIF($C$3:$C43,C43,$N$3:$N43)-SUMIF($C$3:$C43,C43,$O$3:$O43)</f>
        <v>0</v>
      </c>
      <c r="Q43" s="5" t="e">
        <f t="shared" si="1"/>
        <v>#DIV/0!</v>
      </c>
    </row>
    <row r="44" spans="2:17" x14ac:dyDescent="0.3">
      <c r="B44" s="52"/>
      <c r="C44" s="52"/>
      <c r="D44" s="9" t="str">
        <f>+IF(ISERROR(UPPER(VLOOKUP(C44,CONFIG!$H$2:$J$180,3,FALSE)))," ",UPPER(VLOOKUP(C44,CONFIG!$H$2:$J$180,3,FALSE)))</f>
        <v xml:space="preserve"> </v>
      </c>
      <c r="E44" s="9"/>
      <c r="F44" s="9" t="str">
        <f>+IF(ISERROR(UPPER(VLOOKUP(E44,CONFIG!$D$2:$E$115,2,FALSE)))," ",UPPER(VLOOKUP(E44,CONFIG!$D$2:$E$115,2,FALSE)))</f>
        <v xml:space="preserve"> </v>
      </c>
      <c r="G44" s="2"/>
      <c r="H44" s="46"/>
      <c r="I44" s="5"/>
      <c r="J44" s="2"/>
      <c r="K44" s="2"/>
      <c r="L44" s="2"/>
      <c r="M44" s="2">
        <f>+SUMIF($C$2:$C44,C44,$K$2:$K44)-SUMIF($C$2:$C44,C44,$L$2:$L44)</f>
        <v>0</v>
      </c>
      <c r="N44" s="11">
        <f t="shared" si="0"/>
        <v>0</v>
      </c>
      <c r="O44" s="11"/>
      <c r="P44" s="11">
        <f>+SUMIF($C$3:$C44,C44,$N$3:$N44)-SUMIF($C$3:$C44,C44,$O$3:$O44)</f>
        <v>0</v>
      </c>
      <c r="Q44" s="5" t="e">
        <f t="shared" si="1"/>
        <v>#DIV/0!</v>
      </c>
    </row>
    <row r="45" spans="2:17" x14ac:dyDescent="0.3">
      <c r="B45" s="52"/>
      <c r="C45" s="52"/>
      <c r="D45" s="9" t="str">
        <f>+IF(ISERROR(UPPER(VLOOKUP(C45,CONFIG!$H$2:$J$180,3,FALSE)))," ",UPPER(VLOOKUP(C45,CONFIG!$H$2:$J$180,3,FALSE)))</f>
        <v xml:space="preserve"> </v>
      </c>
      <c r="E45" s="9"/>
      <c r="F45" s="9" t="str">
        <f>+IF(ISERROR(UPPER(VLOOKUP(E45,CONFIG!$D$2:$E$115,2,FALSE)))," ",UPPER(VLOOKUP(E45,CONFIG!$D$2:$E$115,2,FALSE)))</f>
        <v xml:space="preserve"> </v>
      </c>
      <c r="G45" s="2"/>
      <c r="H45" s="46"/>
      <c r="I45" s="5"/>
      <c r="J45" s="2"/>
      <c r="K45" s="2"/>
      <c r="L45" s="2"/>
      <c r="M45" s="2">
        <f>+SUMIF($C$2:$C45,C45,$K$2:$K45)-SUMIF($C$2:$C45,C45,$L$2:$L45)</f>
        <v>0</v>
      </c>
      <c r="N45" s="11">
        <f t="shared" si="0"/>
        <v>0</v>
      </c>
      <c r="O45" s="11"/>
      <c r="P45" s="11">
        <f>+SUMIF($C$3:$C45,C45,$N$3:$N45)-SUMIF($C$3:$C45,C45,$O$3:$O45)</f>
        <v>0</v>
      </c>
      <c r="Q45" s="5" t="e">
        <f t="shared" si="1"/>
        <v>#DIV/0!</v>
      </c>
    </row>
    <row r="46" spans="2:17" x14ac:dyDescent="0.3">
      <c r="B46" s="52"/>
      <c r="C46" s="52"/>
      <c r="D46" s="9" t="str">
        <f>+IF(ISERROR(UPPER(VLOOKUP(C46,CONFIG!$H$2:$J$180,3,FALSE)))," ",UPPER(VLOOKUP(C46,CONFIG!$H$2:$J$180,3,FALSE)))</f>
        <v xml:space="preserve"> </v>
      </c>
      <c r="E46" s="9"/>
      <c r="F46" s="9" t="str">
        <f>+IF(ISERROR(UPPER(VLOOKUP(E46,CONFIG!$D$2:$E$115,2,FALSE)))," ",UPPER(VLOOKUP(E46,CONFIG!$D$2:$E$115,2,FALSE)))</f>
        <v xml:space="preserve"> </v>
      </c>
      <c r="G46" s="2"/>
      <c r="H46" s="46"/>
      <c r="I46" s="5"/>
      <c r="J46" s="2"/>
      <c r="K46" s="2"/>
      <c r="L46" s="2"/>
      <c r="M46" s="2">
        <f>+SUMIF($C$2:$C46,C46,$K$2:$K46)-SUMIF($C$2:$C46,C46,$L$2:$L46)</f>
        <v>0</v>
      </c>
      <c r="N46" s="11">
        <f t="shared" si="0"/>
        <v>0</v>
      </c>
      <c r="O46" s="11"/>
      <c r="P46" s="11">
        <f>+SUMIF($C$3:$C46,C46,$N$3:$N46)-SUMIF($C$3:$C46,C46,$O$3:$O46)</f>
        <v>0</v>
      </c>
      <c r="Q46" s="5" t="e">
        <f t="shared" si="1"/>
        <v>#DIV/0!</v>
      </c>
    </row>
    <row r="47" spans="2:17" x14ac:dyDescent="0.3">
      <c r="B47" s="52"/>
      <c r="C47" s="52"/>
      <c r="D47" s="9" t="str">
        <f>+IF(ISERROR(UPPER(VLOOKUP(C47,CONFIG!$H$2:$J$180,3,FALSE)))," ",UPPER(VLOOKUP(C47,CONFIG!$H$2:$J$180,3,FALSE)))</f>
        <v xml:space="preserve"> </v>
      </c>
      <c r="E47" s="9"/>
      <c r="F47" s="9" t="str">
        <f>+IF(ISERROR(UPPER(VLOOKUP(E47,CONFIG!$D$2:$E$115,2,FALSE)))," ",UPPER(VLOOKUP(E47,CONFIG!$D$2:$E$115,2,FALSE)))</f>
        <v xml:space="preserve"> </v>
      </c>
      <c r="G47" s="2"/>
      <c r="H47" s="46"/>
      <c r="I47" s="5"/>
      <c r="J47" s="2"/>
      <c r="K47" s="2"/>
      <c r="L47" s="2"/>
      <c r="M47" s="2">
        <f>+SUMIF($C$2:$C47,C47,$K$2:$K47)-SUMIF($C$2:$C47,C47,$L$2:$L47)</f>
        <v>0</v>
      </c>
      <c r="N47" s="11">
        <f t="shared" si="0"/>
        <v>0</v>
      </c>
      <c r="O47" s="11"/>
      <c r="P47" s="11">
        <f>+SUMIF($C$3:$C47,C47,$N$3:$N47)-SUMIF($C$3:$C47,C47,$O$3:$O47)</f>
        <v>0</v>
      </c>
      <c r="Q47" s="5" t="e">
        <f t="shared" si="1"/>
        <v>#DIV/0!</v>
      </c>
    </row>
    <row r="48" spans="2:17" x14ac:dyDescent="0.3">
      <c r="B48" s="52"/>
      <c r="C48" s="52"/>
      <c r="D48" s="9" t="str">
        <f>+IF(ISERROR(UPPER(VLOOKUP(C48,CONFIG!$H$2:$J$180,3,FALSE)))," ",UPPER(VLOOKUP(C48,CONFIG!$H$2:$J$180,3,FALSE)))</f>
        <v xml:space="preserve"> </v>
      </c>
      <c r="E48" s="9"/>
      <c r="F48" s="9" t="str">
        <f>+IF(ISERROR(UPPER(VLOOKUP(E48,CONFIG!$D$2:$E$115,2,FALSE)))," ",UPPER(VLOOKUP(E48,CONFIG!$D$2:$E$115,2,FALSE)))</f>
        <v xml:space="preserve"> </v>
      </c>
      <c r="G48" s="2"/>
      <c r="H48" s="46"/>
      <c r="I48" s="5"/>
      <c r="J48" s="2"/>
      <c r="K48" s="2"/>
      <c r="L48" s="2"/>
      <c r="M48" s="2">
        <f>+SUMIF($C$2:$C48,C48,$K$2:$K48)-SUMIF($C$2:$C48,C48,$L$2:$L48)</f>
        <v>0</v>
      </c>
      <c r="N48" s="11">
        <f t="shared" si="0"/>
        <v>0</v>
      </c>
      <c r="O48" s="11"/>
      <c r="P48" s="11">
        <f>+SUMIF($C$3:$C48,C48,$N$3:$N48)-SUMIF($C$3:$C48,C48,$O$3:$O48)</f>
        <v>0</v>
      </c>
      <c r="Q48" s="5" t="e">
        <f t="shared" si="1"/>
        <v>#DIV/0!</v>
      </c>
    </row>
    <row r="49" spans="2:17" x14ac:dyDescent="0.3">
      <c r="B49" s="52"/>
      <c r="C49" s="52"/>
      <c r="D49" s="9" t="str">
        <f>+IF(ISERROR(UPPER(VLOOKUP(C49,CONFIG!$H$2:$J$180,3,FALSE)))," ",UPPER(VLOOKUP(C49,CONFIG!$H$2:$J$180,3,FALSE)))</f>
        <v xml:space="preserve"> </v>
      </c>
      <c r="E49" s="9"/>
      <c r="F49" s="9" t="str">
        <f>+IF(ISERROR(UPPER(VLOOKUP(E49,CONFIG!$D$2:$E$115,2,FALSE)))," ",UPPER(VLOOKUP(E49,CONFIG!$D$2:$E$115,2,FALSE)))</f>
        <v xml:space="preserve"> </v>
      </c>
      <c r="G49" s="2"/>
      <c r="H49" s="46"/>
      <c r="I49" s="5"/>
      <c r="J49" s="2"/>
      <c r="K49" s="2"/>
      <c r="L49" s="2"/>
      <c r="M49" s="2">
        <f>+SUMIF($C$2:$C49,C49,$K$2:$K49)-SUMIF($C$2:$C49,C49,$L$2:$L49)</f>
        <v>0</v>
      </c>
      <c r="N49" s="11">
        <f t="shared" si="0"/>
        <v>0</v>
      </c>
      <c r="O49" s="11"/>
      <c r="P49" s="11">
        <f>+SUMIF($C$3:$C49,C49,$N$3:$N49)-SUMIF($C$3:$C49,C49,$O$3:$O49)</f>
        <v>0</v>
      </c>
      <c r="Q49" s="5" t="e">
        <f t="shared" si="1"/>
        <v>#DIV/0!</v>
      </c>
    </row>
    <row r="50" spans="2:17" x14ac:dyDescent="0.3">
      <c r="B50" s="52"/>
      <c r="C50" s="52"/>
      <c r="D50" s="9" t="str">
        <f>+IF(ISERROR(UPPER(VLOOKUP(C50,CONFIG!$H$2:$J$180,3,FALSE)))," ",UPPER(VLOOKUP(C50,CONFIG!$H$2:$J$180,3,FALSE)))</f>
        <v xml:space="preserve"> </v>
      </c>
      <c r="E50" s="9"/>
      <c r="F50" s="9" t="str">
        <f>+IF(ISERROR(UPPER(VLOOKUP(E50,CONFIG!$D$2:$E$115,2,FALSE)))," ",UPPER(VLOOKUP(E50,CONFIG!$D$2:$E$115,2,FALSE)))</f>
        <v xml:space="preserve"> </v>
      </c>
      <c r="G50" s="2"/>
      <c r="H50" s="46"/>
      <c r="I50" s="5"/>
      <c r="J50" s="2"/>
      <c r="K50" s="2"/>
      <c r="L50" s="2"/>
      <c r="M50" s="2">
        <f>+SUMIF($C$2:$C50,C50,$K$2:$K50)-SUMIF($C$2:$C50,C50,$L$2:$L50)</f>
        <v>0</v>
      </c>
      <c r="N50" s="11">
        <f t="shared" si="0"/>
        <v>0</v>
      </c>
      <c r="O50" s="11"/>
      <c r="P50" s="11">
        <f>+SUMIF($C$3:$C50,C50,$N$3:$N50)-SUMIF($C$3:$C50,C50,$O$3:$O50)</f>
        <v>0</v>
      </c>
      <c r="Q50" s="5" t="e">
        <f t="shared" si="1"/>
        <v>#DIV/0!</v>
      </c>
    </row>
    <row r="51" spans="2:17" x14ac:dyDescent="0.3">
      <c r="B51" s="52"/>
      <c r="C51" s="52"/>
      <c r="D51" s="9" t="str">
        <f>+IF(ISERROR(UPPER(VLOOKUP(C51,CONFIG!$H$2:$J$180,3,FALSE)))," ",UPPER(VLOOKUP(C51,CONFIG!$H$2:$J$180,3,FALSE)))</f>
        <v xml:space="preserve"> </v>
      </c>
      <c r="E51" s="9"/>
      <c r="F51" s="9" t="str">
        <f>+IF(ISERROR(UPPER(VLOOKUP(E51,CONFIG!$D$2:$E$115,2,FALSE)))," ",UPPER(VLOOKUP(E51,CONFIG!$D$2:$E$115,2,FALSE)))</f>
        <v xml:space="preserve"> </v>
      </c>
      <c r="G51" s="2"/>
      <c r="H51" s="46"/>
      <c r="I51" s="5"/>
      <c r="J51" s="2"/>
      <c r="K51" s="2"/>
      <c r="L51" s="2"/>
      <c r="M51" s="2">
        <f>+SUMIF($C$2:$C51,C51,$K$2:$K51)-SUMIF($C$2:$C51,C51,$L$2:$L51)</f>
        <v>0</v>
      </c>
      <c r="N51" s="11">
        <f t="shared" si="0"/>
        <v>0</v>
      </c>
      <c r="O51" s="11"/>
      <c r="P51" s="11">
        <f>+SUMIF($C$3:$C51,C51,$N$3:$N51)-SUMIF($C$3:$C51,C51,$O$3:$O51)</f>
        <v>0</v>
      </c>
      <c r="Q51" s="5" t="e">
        <f t="shared" si="1"/>
        <v>#DIV/0!</v>
      </c>
    </row>
    <row r="52" spans="2:17" x14ac:dyDescent="0.3">
      <c r="B52" s="52"/>
      <c r="C52" s="52"/>
      <c r="D52" s="9" t="str">
        <f>+IF(ISERROR(UPPER(VLOOKUP(C52,CONFIG!$H$2:$J$180,3,FALSE)))," ",UPPER(VLOOKUP(C52,CONFIG!$H$2:$J$180,3,FALSE)))</f>
        <v xml:space="preserve"> </v>
      </c>
      <c r="E52" s="9"/>
      <c r="F52" s="9" t="str">
        <f>+IF(ISERROR(UPPER(VLOOKUP(E52,CONFIG!$D$2:$E$115,2,FALSE)))," ",UPPER(VLOOKUP(E52,CONFIG!$D$2:$E$115,2,FALSE)))</f>
        <v xml:space="preserve"> </v>
      </c>
      <c r="G52" s="2"/>
      <c r="H52" s="46"/>
      <c r="I52" s="5"/>
      <c r="J52" s="2"/>
      <c r="K52" s="2"/>
      <c r="L52" s="2"/>
      <c r="M52" s="2">
        <f>+SUMIF($C$2:$C52,C52,$K$2:$K52)-SUMIF($C$2:$C52,C52,$L$2:$L52)</f>
        <v>0</v>
      </c>
      <c r="N52" s="11">
        <f t="shared" si="0"/>
        <v>0</v>
      </c>
      <c r="O52" s="11"/>
      <c r="P52" s="11">
        <f>+SUMIF($C$3:$C52,C52,$N$3:$N52)-SUMIF($C$3:$C52,C52,$O$3:$O52)</f>
        <v>0</v>
      </c>
      <c r="Q52" s="5" t="e">
        <f t="shared" si="1"/>
        <v>#DIV/0!</v>
      </c>
    </row>
    <row r="53" spans="2:17" x14ac:dyDescent="0.3">
      <c r="B53" s="52"/>
      <c r="C53" s="52"/>
      <c r="D53" s="9" t="str">
        <f>+IF(ISERROR(UPPER(VLOOKUP(C53,CONFIG!$H$2:$J$180,3,FALSE)))," ",UPPER(VLOOKUP(C53,CONFIG!$H$2:$J$180,3,FALSE)))</f>
        <v xml:space="preserve"> </v>
      </c>
      <c r="E53" s="9"/>
      <c r="F53" s="9" t="str">
        <f>+IF(ISERROR(UPPER(VLOOKUP(E53,CONFIG!$D$2:$E$115,2,FALSE)))," ",UPPER(VLOOKUP(E53,CONFIG!$D$2:$E$115,2,FALSE)))</f>
        <v xml:space="preserve"> </v>
      </c>
      <c r="G53" s="2"/>
      <c r="H53" s="46"/>
      <c r="I53" s="5"/>
      <c r="J53" s="2"/>
      <c r="K53" s="2"/>
      <c r="L53" s="2"/>
      <c r="M53" s="2">
        <f>+SUMIF($C$2:$C53,C53,$K$2:$K53)-SUMIF($C$2:$C53,C53,$L$2:$L53)</f>
        <v>0</v>
      </c>
      <c r="N53" s="11">
        <f t="shared" si="0"/>
        <v>0</v>
      </c>
      <c r="O53" s="11"/>
      <c r="P53" s="11">
        <f>+SUMIF($C$3:$C53,C53,$N$3:$N53)-SUMIF($C$3:$C53,C53,$O$3:$O53)</f>
        <v>0</v>
      </c>
      <c r="Q53" s="5" t="e">
        <f t="shared" si="1"/>
        <v>#DIV/0!</v>
      </c>
    </row>
    <row r="54" spans="2:17" x14ac:dyDescent="0.3">
      <c r="B54" s="52"/>
      <c r="C54" s="52"/>
      <c r="D54" s="9" t="str">
        <f>+IF(ISERROR(UPPER(VLOOKUP(C54,CONFIG!$H$2:$J$180,3,FALSE)))," ",UPPER(VLOOKUP(C54,CONFIG!$H$2:$J$180,3,FALSE)))</f>
        <v xml:space="preserve"> </v>
      </c>
      <c r="E54" s="9"/>
      <c r="F54" s="9" t="str">
        <f>+IF(ISERROR(UPPER(VLOOKUP(E54,CONFIG!$D$2:$E$115,2,FALSE)))," ",UPPER(VLOOKUP(E54,CONFIG!$D$2:$E$115,2,FALSE)))</f>
        <v xml:space="preserve"> </v>
      </c>
      <c r="G54" s="2"/>
      <c r="H54" s="46"/>
      <c r="I54" s="5"/>
      <c r="J54" s="2"/>
      <c r="K54" s="2"/>
      <c r="L54" s="2"/>
      <c r="M54" s="2">
        <f>+SUMIF($C$2:$C54,C54,$K$2:$K54)-SUMIF($C$2:$C54,C54,$L$2:$L54)</f>
        <v>0</v>
      </c>
      <c r="N54" s="11">
        <f t="shared" si="0"/>
        <v>0</v>
      </c>
      <c r="O54" s="11"/>
      <c r="P54" s="11">
        <f>+SUMIF($C$3:$C54,C54,$N$3:$N54)-SUMIF($C$3:$C54,C54,$O$3:$O54)</f>
        <v>0</v>
      </c>
      <c r="Q54" s="5" t="e">
        <f t="shared" si="1"/>
        <v>#DIV/0!</v>
      </c>
    </row>
    <row r="55" spans="2:17" x14ac:dyDescent="0.3">
      <c r="B55" s="52"/>
      <c r="C55" s="52"/>
      <c r="D55" s="9" t="str">
        <f>+IF(ISERROR(UPPER(VLOOKUP(C55,CONFIG!$H$2:$J$180,3,FALSE)))," ",UPPER(VLOOKUP(C55,CONFIG!$H$2:$J$180,3,FALSE)))</f>
        <v xml:space="preserve"> </v>
      </c>
      <c r="E55" s="9"/>
      <c r="F55" s="9" t="str">
        <f>+IF(ISERROR(UPPER(VLOOKUP(E55,CONFIG!$D$2:$E$115,2,FALSE)))," ",UPPER(VLOOKUP(E55,CONFIG!$D$2:$E$115,2,FALSE)))</f>
        <v xml:space="preserve"> </v>
      </c>
      <c r="G55" s="2"/>
      <c r="H55" s="46"/>
      <c r="I55" s="5"/>
      <c r="J55" s="2"/>
      <c r="K55" s="2"/>
      <c r="L55" s="2"/>
      <c r="M55" s="2">
        <f>+SUMIF($C$2:$C55,C55,$K$2:$K55)-SUMIF($C$2:$C55,C55,$L$2:$L55)</f>
        <v>0</v>
      </c>
      <c r="N55" s="11">
        <f t="shared" si="0"/>
        <v>0</v>
      </c>
      <c r="O55" s="11"/>
      <c r="P55" s="11">
        <f>+SUMIF($C$3:$C55,C55,$N$3:$N55)-SUMIF($C$3:$C55,C55,$O$3:$O55)</f>
        <v>0</v>
      </c>
      <c r="Q55" s="5" t="e">
        <f t="shared" si="1"/>
        <v>#DIV/0!</v>
      </c>
    </row>
    <row r="56" spans="2:17" x14ac:dyDescent="0.3">
      <c r="B56" s="52"/>
      <c r="C56" s="52"/>
      <c r="D56" s="9" t="str">
        <f>+IF(ISERROR(UPPER(VLOOKUP(C56,CONFIG!$H$2:$J$180,3,FALSE)))," ",UPPER(VLOOKUP(C56,CONFIG!$H$2:$J$180,3,FALSE)))</f>
        <v xml:space="preserve"> </v>
      </c>
      <c r="E56" s="9"/>
      <c r="F56" s="9" t="str">
        <f>+IF(ISERROR(UPPER(VLOOKUP(E56,CONFIG!$D$2:$E$115,2,FALSE)))," ",UPPER(VLOOKUP(E56,CONFIG!$D$2:$E$115,2,FALSE)))</f>
        <v xml:space="preserve"> </v>
      </c>
      <c r="G56" s="2"/>
      <c r="H56" s="46"/>
      <c r="I56" s="5"/>
      <c r="J56" s="2"/>
      <c r="K56" s="2"/>
      <c r="L56" s="2"/>
      <c r="M56" s="2">
        <f>+SUMIF($C$2:$C56,C56,$K$2:$K56)-SUMIF($C$2:$C56,C56,$L$2:$L56)</f>
        <v>0</v>
      </c>
      <c r="N56" s="11">
        <f t="shared" si="0"/>
        <v>0</v>
      </c>
      <c r="O56" s="11"/>
      <c r="P56" s="11">
        <f>+SUMIF($C$3:$C56,C56,$N$3:$N56)-SUMIF($C$3:$C56,C56,$O$3:$O56)</f>
        <v>0</v>
      </c>
      <c r="Q56" s="5" t="e">
        <f t="shared" si="1"/>
        <v>#DIV/0!</v>
      </c>
    </row>
    <row r="57" spans="2:17" x14ac:dyDescent="0.3">
      <c r="B57" s="52"/>
      <c r="C57" s="52"/>
      <c r="D57" s="9" t="str">
        <f>+IF(ISERROR(UPPER(VLOOKUP(C57,CONFIG!$H$2:$J$180,3,FALSE)))," ",UPPER(VLOOKUP(C57,CONFIG!$H$2:$J$180,3,FALSE)))</f>
        <v xml:space="preserve"> </v>
      </c>
      <c r="E57" s="9"/>
      <c r="F57" s="9" t="str">
        <f>+IF(ISERROR(UPPER(VLOOKUP(E57,CONFIG!$D$2:$E$115,2,FALSE)))," ",UPPER(VLOOKUP(E57,CONFIG!$D$2:$E$115,2,FALSE)))</f>
        <v xml:space="preserve"> </v>
      </c>
      <c r="G57" s="2"/>
      <c r="H57" s="46"/>
      <c r="I57" s="5"/>
      <c r="J57" s="2"/>
      <c r="K57" s="2"/>
      <c r="L57" s="2"/>
      <c r="M57" s="2">
        <f>+SUMIF($C$2:$C57,C57,$K$2:$K57)-SUMIF($C$2:$C57,C57,$L$2:$L57)</f>
        <v>0</v>
      </c>
      <c r="N57" s="11">
        <f t="shared" si="0"/>
        <v>0</v>
      </c>
      <c r="O57" s="11"/>
      <c r="P57" s="11">
        <f>+SUMIF($C$3:$C57,C57,$N$3:$N57)-SUMIF($C$3:$C57,C57,$O$3:$O57)</f>
        <v>0</v>
      </c>
      <c r="Q57" s="5" t="e">
        <f t="shared" si="1"/>
        <v>#DIV/0!</v>
      </c>
    </row>
    <row r="58" spans="2:17" x14ac:dyDescent="0.3">
      <c r="B58" s="52"/>
      <c r="C58" s="52"/>
      <c r="D58" s="9" t="str">
        <f>+IF(ISERROR(UPPER(VLOOKUP(C58,CONFIG!$H$2:$J$180,3,FALSE)))," ",UPPER(VLOOKUP(C58,CONFIG!$H$2:$J$180,3,FALSE)))</f>
        <v xml:space="preserve"> </v>
      </c>
      <c r="E58" s="9"/>
      <c r="F58" s="9" t="str">
        <f>+IF(ISERROR(UPPER(VLOOKUP(E58,CONFIG!$D$2:$E$115,2,FALSE)))," ",UPPER(VLOOKUP(E58,CONFIG!$D$2:$E$115,2,FALSE)))</f>
        <v xml:space="preserve"> </v>
      </c>
      <c r="G58" s="2"/>
      <c r="H58" s="46"/>
      <c r="I58" s="5"/>
      <c r="J58" s="2"/>
      <c r="K58" s="2"/>
      <c r="L58" s="2"/>
      <c r="M58" s="2">
        <f>+SUMIF($C$2:$C58,C58,$K$2:$K58)-SUMIF($C$2:$C58,C58,$L$2:$L58)</f>
        <v>0</v>
      </c>
      <c r="N58" s="11">
        <f t="shared" si="0"/>
        <v>0</v>
      </c>
      <c r="O58" s="11"/>
      <c r="P58" s="11">
        <f>+SUMIF($C$3:$C58,C58,$N$3:$N58)-SUMIF($C$3:$C58,C58,$O$3:$O58)</f>
        <v>0</v>
      </c>
      <c r="Q58" s="5" t="e">
        <f t="shared" si="1"/>
        <v>#DIV/0!</v>
      </c>
    </row>
    <row r="59" spans="2:17" x14ac:dyDescent="0.3">
      <c r="B59" s="52"/>
      <c r="C59" s="52"/>
      <c r="D59" s="9" t="str">
        <f>+IF(ISERROR(UPPER(VLOOKUP(C59,CONFIG!$H$2:$J$180,3,FALSE)))," ",UPPER(VLOOKUP(C59,CONFIG!$H$2:$J$180,3,FALSE)))</f>
        <v xml:space="preserve"> </v>
      </c>
      <c r="E59" s="9"/>
      <c r="F59" s="9" t="str">
        <f>+IF(ISERROR(UPPER(VLOOKUP(E59,CONFIG!$D$2:$E$115,2,FALSE)))," ",UPPER(VLOOKUP(E59,CONFIG!$D$2:$E$115,2,FALSE)))</f>
        <v xml:space="preserve"> </v>
      </c>
      <c r="G59" s="2"/>
      <c r="H59" s="46"/>
      <c r="I59" s="5"/>
      <c r="J59" s="2"/>
      <c r="K59" s="2"/>
      <c r="L59" s="2"/>
      <c r="M59" s="2">
        <f>+SUMIF($C$2:$C59,C59,$K$2:$K59)-SUMIF($C$2:$C59,C59,$L$2:$L59)</f>
        <v>0</v>
      </c>
      <c r="N59" s="11">
        <f t="shared" si="0"/>
        <v>0</v>
      </c>
      <c r="O59" s="11"/>
      <c r="P59" s="11">
        <f>+SUMIF($C$3:$C59,C59,$N$3:$N59)-SUMIF($C$3:$C59,C59,$O$3:$O59)</f>
        <v>0</v>
      </c>
      <c r="Q59" s="5" t="e">
        <f t="shared" si="1"/>
        <v>#DIV/0!</v>
      </c>
    </row>
    <row r="60" spans="2:17" x14ac:dyDescent="0.3">
      <c r="B60" s="52"/>
      <c r="C60" s="52"/>
      <c r="D60" s="9" t="str">
        <f>+IF(ISERROR(UPPER(VLOOKUP(C60,CONFIG!$H$2:$J$180,3,FALSE)))," ",UPPER(VLOOKUP(C60,CONFIG!$H$2:$J$180,3,FALSE)))</f>
        <v xml:space="preserve"> </v>
      </c>
      <c r="E60" s="9"/>
      <c r="F60" s="9" t="str">
        <f>+IF(ISERROR(UPPER(VLOOKUP(E60,CONFIG!$D$2:$E$115,2,FALSE)))," ",UPPER(VLOOKUP(E60,CONFIG!$D$2:$E$115,2,FALSE)))</f>
        <v xml:space="preserve"> </v>
      </c>
      <c r="G60" s="2"/>
      <c r="H60" s="46"/>
      <c r="I60" s="5"/>
      <c r="J60" s="2"/>
      <c r="K60" s="2"/>
      <c r="L60" s="2"/>
      <c r="M60" s="2">
        <f>+SUMIF($C$2:$C60,C60,$K$2:$K60)-SUMIF($C$2:$C60,C60,$L$2:$L60)</f>
        <v>0</v>
      </c>
      <c r="N60" s="11">
        <f t="shared" si="0"/>
        <v>0</v>
      </c>
      <c r="O60" s="11"/>
      <c r="P60" s="11">
        <f>+SUMIF($C$3:$C60,C60,$N$3:$N60)-SUMIF($C$3:$C60,C60,$O$3:$O60)</f>
        <v>0</v>
      </c>
      <c r="Q60" s="5" t="e">
        <f t="shared" si="1"/>
        <v>#DIV/0!</v>
      </c>
    </row>
    <row r="61" spans="2:17" x14ac:dyDescent="0.3">
      <c r="B61" s="52"/>
      <c r="C61" s="52"/>
      <c r="D61" s="9" t="str">
        <f>+IF(ISERROR(UPPER(VLOOKUP(C61,CONFIG!$H$2:$J$180,3,FALSE)))," ",UPPER(VLOOKUP(C61,CONFIG!$H$2:$J$180,3,FALSE)))</f>
        <v xml:space="preserve"> </v>
      </c>
      <c r="E61" s="9"/>
      <c r="F61" s="9" t="str">
        <f>+IF(ISERROR(UPPER(VLOOKUP(E61,CONFIG!$D$2:$E$115,2,FALSE)))," ",UPPER(VLOOKUP(E61,CONFIG!$D$2:$E$115,2,FALSE)))</f>
        <v xml:space="preserve"> </v>
      </c>
      <c r="G61" s="2"/>
      <c r="H61" s="46"/>
      <c r="I61" s="5"/>
      <c r="J61" s="2"/>
      <c r="K61" s="2"/>
      <c r="L61" s="2"/>
      <c r="M61" s="2">
        <f>+SUMIF($C$2:$C61,C61,$K$2:$K61)-SUMIF($C$2:$C61,C61,$L$2:$L61)</f>
        <v>0</v>
      </c>
      <c r="N61" s="11">
        <f t="shared" si="0"/>
        <v>0</v>
      </c>
      <c r="O61" s="11"/>
      <c r="P61" s="11">
        <f>+SUMIF($C$3:$C61,C61,$N$3:$N61)-SUMIF($C$3:$C61,C61,$O$3:$O61)</f>
        <v>0</v>
      </c>
      <c r="Q61" s="5" t="e">
        <f t="shared" si="1"/>
        <v>#DIV/0!</v>
      </c>
    </row>
    <row r="62" spans="2:17" x14ac:dyDescent="0.3">
      <c r="B62" s="52"/>
      <c r="C62" s="52"/>
      <c r="D62" s="9" t="str">
        <f>+IF(ISERROR(UPPER(VLOOKUP(C62,CONFIG!$H$2:$J$180,3,FALSE)))," ",UPPER(VLOOKUP(C62,CONFIG!$H$2:$J$180,3,FALSE)))</f>
        <v xml:space="preserve"> </v>
      </c>
      <c r="E62" s="9"/>
      <c r="F62" s="9" t="str">
        <f>+IF(ISERROR(UPPER(VLOOKUP(E62,CONFIG!$D$2:$E$115,2,FALSE)))," ",UPPER(VLOOKUP(E62,CONFIG!$D$2:$E$115,2,FALSE)))</f>
        <v xml:space="preserve"> </v>
      </c>
      <c r="G62" s="2"/>
      <c r="H62" s="46"/>
      <c r="I62" s="5"/>
      <c r="J62" s="2"/>
      <c r="K62" s="2"/>
      <c r="L62" s="2"/>
      <c r="M62" s="2">
        <f>+SUMIF($C$2:$C62,C62,$K$2:$K62)-SUMIF($C$2:$C62,C62,$L$2:$L62)</f>
        <v>0</v>
      </c>
      <c r="N62" s="11">
        <f t="shared" si="0"/>
        <v>0</v>
      </c>
      <c r="O62" s="11"/>
      <c r="P62" s="11">
        <f>+SUMIF($C$3:$C62,C62,$N$3:$N62)-SUMIF($C$3:$C62,C62,$O$3:$O62)</f>
        <v>0</v>
      </c>
      <c r="Q62" s="5" t="e">
        <f t="shared" si="1"/>
        <v>#DIV/0!</v>
      </c>
    </row>
    <row r="63" spans="2:17" x14ac:dyDescent="0.3">
      <c r="B63" s="52"/>
      <c r="C63" s="52"/>
      <c r="D63" s="9" t="str">
        <f>+IF(ISERROR(UPPER(VLOOKUP(C63,CONFIG!$H$2:$J$180,3,FALSE)))," ",UPPER(VLOOKUP(C63,CONFIG!$H$2:$J$180,3,FALSE)))</f>
        <v xml:space="preserve"> </v>
      </c>
      <c r="E63" s="9"/>
      <c r="F63" s="9" t="str">
        <f>+IF(ISERROR(UPPER(VLOOKUP(E63,CONFIG!$D$2:$E$115,2,FALSE)))," ",UPPER(VLOOKUP(E63,CONFIG!$D$2:$E$115,2,FALSE)))</f>
        <v xml:space="preserve"> </v>
      </c>
      <c r="G63" s="2"/>
      <c r="H63" s="46"/>
      <c r="I63" s="5"/>
      <c r="J63" s="2"/>
      <c r="K63" s="2"/>
      <c r="L63" s="2"/>
      <c r="M63" s="2">
        <f>+SUMIF($C$2:$C63,C63,$K$2:$K63)-SUMIF($C$2:$C63,C63,$L$2:$L63)</f>
        <v>0</v>
      </c>
      <c r="N63" s="11">
        <f t="shared" si="0"/>
        <v>0</v>
      </c>
      <c r="O63" s="11"/>
      <c r="P63" s="11">
        <f>+SUMIF($C$3:$C63,C63,$N$3:$N63)-SUMIF($C$3:$C63,C63,$O$3:$O63)</f>
        <v>0</v>
      </c>
      <c r="Q63" s="5" t="e">
        <f t="shared" si="1"/>
        <v>#DIV/0!</v>
      </c>
    </row>
    <row r="64" spans="2:17" x14ac:dyDescent="0.3">
      <c r="B64" s="52"/>
      <c r="C64" s="52"/>
      <c r="D64" s="9" t="str">
        <f>+IF(ISERROR(UPPER(VLOOKUP(C64,CONFIG!$H$2:$J$180,3,FALSE)))," ",UPPER(VLOOKUP(C64,CONFIG!$H$2:$J$180,3,FALSE)))</f>
        <v xml:space="preserve"> </v>
      </c>
      <c r="E64" s="9"/>
      <c r="F64" s="9" t="str">
        <f>+IF(ISERROR(UPPER(VLOOKUP(E64,CONFIG!$D$2:$E$115,2,FALSE)))," ",UPPER(VLOOKUP(E64,CONFIG!$D$2:$E$115,2,FALSE)))</f>
        <v xml:space="preserve"> </v>
      </c>
      <c r="G64" s="2"/>
      <c r="H64" s="46"/>
      <c r="I64" s="5"/>
      <c r="J64" s="2"/>
      <c r="K64" s="2"/>
      <c r="L64" s="2"/>
      <c r="M64" s="2">
        <f>+SUMIF($C$2:$C64,C64,$K$2:$K64)-SUMIF($C$2:$C64,C64,$L$2:$L64)</f>
        <v>0</v>
      </c>
      <c r="N64" s="11">
        <f t="shared" si="0"/>
        <v>0</v>
      </c>
      <c r="O64" s="11"/>
      <c r="P64" s="11">
        <f>+SUMIF($C$3:$C64,C64,$N$3:$N64)-SUMIF($C$3:$C64,C64,$O$3:$O64)</f>
        <v>0</v>
      </c>
      <c r="Q64" s="5" t="e">
        <f t="shared" si="1"/>
        <v>#DIV/0!</v>
      </c>
    </row>
    <row r="65" spans="2:17" x14ac:dyDescent="0.3">
      <c r="B65" s="52"/>
      <c r="C65" s="52"/>
      <c r="D65" s="9" t="str">
        <f>+IF(ISERROR(UPPER(VLOOKUP(C65,CONFIG!$H$2:$J$180,3,FALSE)))," ",UPPER(VLOOKUP(C65,CONFIG!$H$2:$J$180,3,FALSE)))</f>
        <v xml:space="preserve"> </v>
      </c>
      <c r="E65" s="9"/>
      <c r="F65" s="9" t="str">
        <f>+IF(ISERROR(UPPER(VLOOKUP(E65,CONFIG!$D$2:$E$115,2,FALSE)))," ",UPPER(VLOOKUP(E65,CONFIG!$D$2:$E$115,2,FALSE)))</f>
        <v xml:space="preserve"> </v>
      </c>
      <c r="G65" s="2"/>
      <c r="H65" s="46"/>
      <c r="I65" s="5"/>
      <c r="J65" s="2"/>
      <c r="K65" s="2"/>
      <c r="L65" s="2"/>
      <c r="M65" s="2">
        <f>+SUMIF($C$2:$C65,C65,$K$2:$K65)-SUMIF($C$2:$C65,C65,$L$2:$L65)</f>
        <v>0</v>
      </c>
      <c r="N65" s="11">
        <f t="shared" si="0"/>
        <v>0</v>
      </c>
      <c r="O65" s="11"/>
      <c r="P65" s="11">
        <f>+SUMIF($C$3:$C65,C65,$N$3:$N65)-SUMIF($C$3:$C65,C65,$O$3:$O65)</f>
        <v>0</v>
      </c>
      <c r="Q65" s="5" t="e">
        <f t="shared" si="1"/>
        <v>#DIV/0!</v>
      </c>
    </row>
    <row r="66" spans="2:17" x14ac:dyDescent="0.3">
      <c r="B66" s="52"/>
      <c r="C66" s="52"/>
      <c r="D66" s="9" t="str">
        <f>+IF(ISERROR(UPPER(VLOOKUP(C66,CONFIG!$H$2:$J$180,3,FALSE)))," ",UPPER(VLOOKUP(C66,CONFIG!$H$2:$J$180,3,FALSE)))</f>
        <v xml:space="preserve"> </v>
      </c>
      <c r="E66" s="9"/>
      <c r="F66" s="9" t="str">
        <f>+IF(ISERROR(UPPER(VLOOKUP(E66,CONFIG!$D$2:$E$115,2,FALSE)))," ",UPPER(VLOOKUP(E66,CONFIG!$D$2:$E$115,2,FALSE)))</f>
        <v xml:space="preserve"> </v>
      </c>
      <c r="G66" s="2"/>
      <c r="H66" s="46"/>
      <c r="I66" s="5"/>
      <c r="J66" s="2"/>
      <c r="K66" s="2"/>
      <c r="L66" s="2"/>
      <c r="M66" s="2">
        <f>+SUMIF($C$2:$C66,C66,$K$2:$K66)-SUMIF($C$2:$C66,C66,$L$2:$L66)</f>
        <v>0</v>
      </c>
      <c r="N66" s="11">
        <f t="shared" si="0"/>
        <v>0</v>
      </c>
      <c r="O66" s="11"/>
      <c r="P66" s="11">
        <f>+SUMIF($C$3:$C66,C66,$N$3:$N66)-SUMIF($C$3:$C66,C66,$O$3:$O66)</f>
        <v>0</v>
      </c>
      <c r="Q66" s="5" t="e">
        <f t="shared" si="1"/>
        <v>#DIV/0!</v>
      </c>
    </row>
    <row r="67" spans="2:17" x14ac:dyDescent="0.3">
      <c r="B67" s="52"/>
      <c r="C67" s="52"/>
      <c r="D67" s="9" t="str">
        <f>+IF(ISERROR(UPPER(VLOOKUP(C67,CONFIG!$H$2:$J$180,3,FALSE)))," ",UPPER(VLOOKUP(C67,CONFIG!$H$2:$J$180,3,FALSE)))</f>
        <v xml:space="preserve"> </v>
      </c>
      <c r="E67" s="9"/>
      <c r="F67" s="9" t="str">
        <f>+IF(ISERROR(UPPER(VLOOKUP(E67,CONFIG!$D$2:$E$115,2,FALSE)))," ",UPPER(VLOOKUP(E67,CONFIG!$D$2:$E$115,2,FALSE)))</f>
        <v xml:space="preserve"> </v>
      </c>
      <c r="G67" s="2"/>
      <c r="H67" s="46"/>
      <c r="I67" s="5"/>
      <c r="J67" s="2"/>
      <c r="K67" s="2"/>
      <c r="L67" s="2"/>
      <c r="M67" s="2">
        <f>+SUMIF($C$2:$C67,C67,$K$2:$K67)-SUMIF($C$2:$C67,C67,$L$2:$L67)</f>
        <v>0</v>
      </c>
      <c r="N67" s="11">
        <f t="shared" si="0"/>
        <v>0</v>
      </c>
      <c r="O67" s="11"/>
      <c r="P67" s="11">
        <f>+SUMIF($C$3:$C67,C67,$N$3:$N67)-SUMIF($C$3:$C67,C67,$O$3:$O67)</f>
        <v>0</v>
      </c>
      <c r="Q67" s="5" t="e">
        <f t="shared" si="1"/>
        <v>#DIV/0!</v>
      </c>
    </row>
    <row r="68" spans="2:17" x14ac:dyDescent="0.3">
      <c r="B68" s="52"/>
      <c r="C68" s="52"/>
      <c r="D68" s="9" t="str">
        <f>+IF(ISERROR(UPPER(VLOOKUP(C68,CONFIG!$H$2:$J$180,3,FALSE)))," ",UPPER(VLOOKUP(C68,CONFIG!$H$2:$J$180,3,FALSE)))</f>
        <v xml:space="preserve"> </v>
      </c>
      <c r="E68" s="9"/>
      <c r="F68" s="9" t="str">
        <f>+IF(ISERROR(UPPER(VLOOKUP(E68,CONFIG!$D$2:$E$115,2,FALSE)))," ",UPPER(VLOOKUP(E68,CONFIG!$D$2:$E$115,2,FALSE)))</f>
        <v xml:space="preserve"> </v>
      </c>
      <c r="G68" s="2"/>
      <c r="H68" s="46"/>
      <c r="I68" s="5"/>
      <c r="J68" s="2"/>
      <c r="K68" s="2"/>
      <c r="L68" s="2"/>
      <c r="M68" s="2">
        <f>+SUMIF($C$2:$C68,C68,$K$2:$K68)-SUMIF($C$2:$C68,C68,$L$2:$L68)</f>
        <v>0</v>
      </c>
      <c r="N68" s="11">
        <f t="shared" ref="N68:N131" si="3">+K68*J68</f>
        <v>0</v>
      </c>
      <c r="O68" s="11"/>
      <c r="P68" s="11">
        <f>+SUMIF($C$3:$C68,C68,$N$3:$N68)-SUMIF($C$3:$C68,C68,$O$3:$O68)</f>
        <v>0</v>
      </c>
      <c r="Q68" s="5" t="e">
        <f t="shared" ref="Q68:Q131" si="4">+P68/M68</f>
        <v>#DIV/0!</v>
      </c>
    </row>
    <row r="69" spans="2:17" x14ac:dyDescent="0.3">
      <c r="B69" s="52"/>
      <c r="C69" s="52"/>
      <c r="D69" s="9" t="str">
        <f>+IF(ISERROR(UPPER(VLOOKUP(C69,CONFIG!$H$2:$J$180,3,FALSE)))," ",UPPER(VLOOKUP(C69,CONFIG!$H$2:$J$180,3,FALSE)))</f>
        <v xml:space="preserve"> </v>
      </c>
      <c r="E69" s="9"/>
      <c r="F69" s="9" t="str">
        <f>+IF(ISERROR(UPPER(VLOOKUP(E69,CONFIG!$D$2:$E$115,2,FALSE)))," ",UPPER(VLOOKUP(E69,CONFIG!$D$2:$E$115,2,FALSE)))</f>
        <v xml:space="preserve"> </v>
      </c>
      <c r="G69" s="2"/>
      <c r="H69" s="46"/>
      <c r="I69" s="5"/>
      <c r="J69" s="2"/>
      <c r="K69" s="2"/>
      <c r="L69" s="2"/>
      <c r="M69" s="2">
        <f>+SUMIF($C$2:$C69,C69,$K$2:$K69)-SUMIF($C$2:$C69,C69,$L$2:$L69)</f>
        <v>0</v>
      </c>
      <c r="N69" s="11">
        <f t="shared" si="3"/>
        <v>0</v>
      </c>
      <c r="O69" s="11"/>
      <c r="P69" s="11">
        <f>+SUMIF($C$3:$C69,C69,$N$3:$N69)-SUMIF($C$3:$C69,C69,$O$3:$O69)</f>
        <v>0</v>
      </c>
      <c r="Q69" s="5" t="e">
        <f t="shared" si="4"/>
        <v>#DIV/0!</v>
      </c>
    </row>
    <row r="70" spans="2:17" x14ac:dyDescent="0.3">
      <c r="B70" s="52"/>
      <c r="C70" s="52"/>
      <c r="D70" s="9" t="str">
        <f>+IF(ISERROR(UPPER(VLOOKUP(C70,CONFIG!$H$2:$J$180,3,FALSE)))," ",UPPER(VLOOKUP(C70,CONFIG!$H$2:$J$180,3,FALSE)))</f>
        <v xml:space="preserve"> </v>
      </c>
      <c r="E70" s="9"/>
      <c r="F70" s="9" t="str">
        <f>+IF(ISERROR(UPPER(VLOOKUP(E70,CONFIG!$D$2:$E$115,2,FALSE)))," ",UPPER(VLOOKUP(E70,CONFIG!$D$2:$E$115,2,FALSE)))</f>
        <v xml:space="preserve"> </v>
      </c>
      <c r="G70" s="2"/>
      <c r="H70" s="46"/>
      <c r="I70" s="5"/>
      <c r="J70" s="2"/>
      <c r="K70" s="2"/>
      <c r="L70" s="2"/>
      <c r="M70" s="2">
        <f>+SUMIF($C$2:$C70,C70,$K$2:$K70)-SUMIF($C$2:$C70,C70,$L$2:$L70)</f>
        <v>0</v>
      </c>
      <c r="N70" s="11">
        <f t="shared" si="3"/>
        <v>0</v>
      </c>
      <c r="O70" s="11"/>
      <c r="P70" s="11">
        <f>+SUMIF($C$3:$C70,C70,$N$3:$N70)-SUMIF($C$3:$C70,C70,$O$3:$O70)</f>
        <v>0</v>
      </c>
      <c r="Q70" s="5" t="e">
        <f t="shared" si="4"/>
        <v>#DIV/0!</v>
      </c>
    </row>
    <row r="71" spans="2:17" x14ac:dyDescent="0.3">
      <c r="B71" s="52"/>
      <c r="C71" s="52"/>
      <c r="D71" s="9" t="str">
        <f>+IF(ISERROR(UPPER(VLOOKUP(C71,CONFIG!$H$2:$J$180,3,FALSE)))," ",UPPER(VLOOKUP(C71,CONFIG!$H$2:$J$180,3,FALSE)))</f>
        <v xml:space="preserve"> </v>
      </c>
      <c r="E71" s="9"/>
      <c r="F71" s="9" t="str">
        <f>+IF(ISERROR(UPPER(VLOOKUP(E71,CONFIG!$D$2:$E$115,2,FALSE)))," ",UPPER(VLOOKUP(E71,CONFIG!$D$2:$E$115,2,FALSE)))</f>
        <v xml:space="preserve"> </v>
      </c>
      <c r="G71" s="2"/>
      <c r="H71" s="46"/>
      <c r="I71" s="5"/>
      <c r="J71" s="2"/>
      <c r="K71" s="2"/>
      <c r="L71" s="2"/>
      <c r="M71" s="2">
        <f>+SUMIF($C$2:$C71,C71,$K$2:$K71)-SUMIF($C$2:$C71,C71,$L$2:$L71)</f>
        <v>0</v>
      </c>
      <c r="N71" s="11">
        <f t="shared" si="3"/>
        <v>0</v>
      </c>
      <c r="O71" s="11"/>
      <c r="P71" s="11">
        <f>+SUMIF($C$3:$C71,C71,$N$3:$N71)-SUMIF($C$3:$C71,C71,$O$3:$O71)</f>
        <v>0</v>
      </c>
      <c r="Q71" s="5" t="e">
        <f t="shared" si="4"/>
        <v>#DIV/0!</v>
      </c>
    </row>
    <row r="72" spans="2:17" x14ac:dyDescent="0.3">
      <c r="B72" s="52"/>
      <c r="C72" s="52"/>
      <c r="D72" s="9" t="str">
        <f>+IF(ISERROR(UPPER(VLOOKUP(C72,CONFIG!$H$2:$J$180,3,FALSE)))," ",UPPER(VLOOKUP(C72,CONFIG!$H$2:$J$180,3,FALSE)))</f>
        <v xml:space="preserve"> </v>
      </c>
      <c r="E72" s="9"/>
      <c r="F72" s="9" t="str">
        <f>+IF(ISERROR(UPPER(VLOOKUP(E72,CONFIG!$D$2:$E$115,2,FALSE)))," ",UPPER(VLOOKUP(E72,CONFIG!$D$2:$E$115,2,FALSE)))</f>
        <v xml:space="preserve"> </v>
      </c>
      <c r="G72" s="2"/>
      <c r="H72" s="46"/>
      <c r="I72" s="5"/>
      <c r="J72" s="2"/>
      <c r="K72" s="2"/>
      <c r="L72" s="2"/>
      <c r="M72" s="2">
        <f>+SUMIF($C$2:$C72,C72,$K$2:$K72)-SUMIF($C$2:$C72,C72,$L$2:$L72)</f>
        <v>0</v>
      </c>
      <c r="N72" s="11">
        <f t="shared" si="3"/>
        <v>0</v>
      </c>
      <c r="O72" s="11"/>
      <c r="P72" s="11">
        <f>+SUMIF($C$3:$C72,C72,$N$3:$N72)-SUMIF($C$3:$C72,C72,$O$3:$O72)</f>
        <v>0</v>
      </c>
      <c r="Q72" s="5" t="e">
        <f t="shared" si="4"/>
        <v>#DIV/0!</v>
      </c>
    </row>
    <row r="73" spans="2:17" x14ac:dyDescent="0.3">
      <c r="B73" s="52"/>
      <c r="C73" s="52"/>
      <c r="D73" s="9" t="str">
        <f>+IF(ISERROR(UPPER(VLOOKUP(C73,CONFIG!$H$2:$J$180,3,FALSE)))," ",UPPER(VLOOKUP(C73,CONFIG!$H$2:$J$180,3,FALSE)))</f>
        <v xml:space="preserve"> </v>
      </c>
      <c r="E73" s="9"/>
      <c r="F73" s="9" t="str">
        <f>+IF(ISERROR(UPPER(VLOOKUP(E73,CONFIG!$D$2:$E$115,2,FALSE)))," ",UPPER(VLOOKUP(E73,CONFIG!$D$2:$E$115,2,FALSE)))</f>
        <v xml:space="preserve"> </v>
      </c>
      <c r="G73" s="2"/>
      <c r="H73" s="46"/>
      <c r="I73" s="5"/>
      <c r="J73" s="2"/>
      <c r="K73" s="2"/>
      <c r="L73" s="2"/>
      <c r="M73" s="2">
        <f>+SUMIF($C$2:$C73,C73,$K$2:$K73)-SUMIF($C$2:$C73,C73,$L$2:$L73)</f>
        <v>0</v>
      </c>
      <c r="N73" s="11">
        <f t="shared" si="3"/>
        <v>0</v>
      </c>
      <c r="O73" s="11"/>
      <c r="P73" s="11">
        <f>+SUMIF($C$3:$C73,C73,$N$3:$N73)-SUMIF($C$3:$C73,C73,$O$3:$O73)</f>
        <v>0</v>
      </c>
      <c r="Q73" s="5" t="e">
        <f t="shared" si="4"/>
        <v>#DIV/0!</v>
      </c>
    </row>
    <row r="74" spans="2:17" x14ac:dyDescent="0.3">
      <c r="B74" s="52"/>
      <c r="C74" s="52"/>
      <c r="D74" s="9" t="str">
        <f>+IF(ISERROR(UPPER(VLOOKUP(C74,CONFIG!$H$2:$J$180,3,FALSE)))," ",UPPER(VLOOKUP(C74,CONFIG!$H$2:$J$180,3,FALSE)))</f>
        <v xml:space="preserve"> </v>
      </c>
      <c r="E74" s="9"/>
      <c r="F74" s="9" t="str">
        <f>+IF(ISERROR(UPPER(VLOOKUP(E74,CONFIG!$D$2:$E$115,2,FALSE)))," ",UPPER(VLOOKUP(E74,CONFIG!$D$2:$E$115,2,FALSE)))</f>
        <v xml:space="preserve"> </v>
      </c>
      <c r="G74" s="2"/>
      <c r="H74" s="46"/>
      <c r="I74" s="5"/>
      <c r="J74" s="2"/>
      <c r="K74" s="2"/>
      <c r="L74" s="2"/>
      <c r="M74" s="2">
        <f>+SUMIF($C$2:$C74,C74,$K$2:$K74)-SUMIF($C$2:$C74,C74,$L$2:$L74)</f>
        <v>0</v>
      </c>
      <c r="N74" s="11">
        <f t="shared" si="3"/>
        <v>0</v>
      </c>
      <c r="O74" s="11"/>
      <c r="P74" s="11">
        <f>+SUMIF($C$3:$C74,C74,$N$3:$N74)-SUMIF($C$3:$C74,C74,$O$3:$O74)</f>
        <v>0</v>
      </c>
      <c r="Q74" s="5" t="e">
        <f t="shared" si="4"/>
        <v>#DIV/0!</v>
      </c>
    </row>
    <row r="75" spans="2:17" x14ac:dyDescent="0.3">
      <c r="B75" s="52"/>
      <c r="C75" s="52"/>
      <c r="D75" s="9" t="str">
        <f>+IF(ISERROR(UPPER(VLOOKUP(C75,CONFIG!$H$2:$J$180,3,FALSE)))," ",UPPER(VLOOKUP(C75,CONFIG!$H$2:$J$180,3,FALSE)))</f>
        <v xml:space="preserve"> </v>
      </c>
      <c r="E75" s="9"/>
      <c r="F75" s="9" t="str">
        <f>+IF(ISERROR(UPPER(VLOOKUP(E75,CONFIG!$D$2:$E$115,2,FALSE)))," ",UPPER(VLOOKUP(E75,CONFIG!$D$2:$E$115,2,FALSE)))</f>
        <v xml:space="preserve"> </v>
      </c>
      <c r="G75" s="2"/>
      <c r="H75" s="46"/>
      <c r="I75" s="5"/>
      <c r="J75" s="2"/>
      <c r="K75" s="2"/>
      <c r="L75" s="2"/>
      <c r="M75" s="2">
        <f>+SUMIF($C$2:$C75,C75,$K$2:$K75)-SUMIF($C$2:$C75,C75,$L$2:$L75)</f>
        <v>0</v>
      </c>
      <c r="N75" s="11">
        <f t="shared" si="3"/>
        <v>0</v>
      </c>
      <c r="O75" s="11"/>
      <c r="P75" s="11">
        <f>+SUMIF($C$3:$C75,C75,$N$3:$N75)-SUMIF($C$3:$C75,C75,$O$3:$O75)</f>
        <v>0</v>
      </c>
      <c r="Q75" s="5" t="e">
        <f t="shared" si="4"/>
        <v>#DIV/0!</v>
      </c>
    </row>
    <row r="76" spans="2:17" x14ac:dyDescent="0.3">
      <c r="B76" s="52"/>
      <c r="C76" s="52"/>
      <c r="D76" s="9" t="str">
        <f>+IF(ISERROR(UPPER(VLOOKUP(C76,CONFIG!$H$2:$J$180,3,FALSE)))," ",UPPER(VLOOKUP(C76,CONFIG!$H$2:$J$180,3,FALSE)))</f>
        <v xml:space="preserve"> </v>
      </c>
      <c r="E76" s="9"/>
      <c r="F76" s="9" t="str">
        <f>+IF(ISERROR(UPPER(VLOOKUP(E76,CONFIG!$D$2:$E$115,2,FALSE)))," ",UPPER(VLOOKUP(E76,CONFIG!$D$2:$E$115,2,FALSE)))</f>
        <v xml:space="preserve"> </v>
      </c>
      <c r="G76" s="2"/>
      <c r="H76" s="46"/>
      <c r="I76" s="5"/>
      <c r="J76" s="2"/>
      <c r="K76" s="2"/>
      <c r="L76" s="2"/>
      <c r="M76" s="2">
        <f>+SUMIF($C$2:$C76,C76,$K$2:$K76)-SUMIF($C$2:$C76,C76,$L$2:$L76)</f>
        <v>0</v>
      </c>
      <c r="N76" s="11">
        <f t="shared" si="3"/>
        <v>0</v>
      </c>
      <c r="O76" s="11"/>
      <c r="P76" s="11">
        <f>+SUMIF($C$3:$C76,C76,$N$3:$N76)-SUMIF($C$3:$C76,C76,$O$3:$O76)</f>
        <v>0</v>
      </c>
      <c r="Q76" s="5" t="e">
        <f t="shared" si="4"/>
        <v>#DIV/0!</v>
      </c>
    </row>
    <row r="77" spans="2:17" x14ac:dyDescent="0.3">
      <c r="B77" s="52"/>
      <c r="C77" s="52"/>
      <c r="D77" s="9" t="str">
        <f>+IF(ISERROR(UPPER(VLOOKUP(C77,CONFIG!$H$2:$J$180,3,FALSE)))," ",UPPER(VLOOKUP(C77,CONFIG!$H$2:$J$180,3,FALSE)))</f>
        <v xml:space="preserve"> </v>
      </c>
      <c r="E77" s="9"/>
      <c r="F77" s="9" t="str">
        <f>+IF(ISERROR(UPPER(VLOOKUP(E77,CONFIG!$D$2:$E$115,2,FALSE)))," ",UPPER(VLOOKUP(E77,CONFIG!$D$2:$E$115,2,FALSE)))</f>
        <v xml:space="preserve"> </v>
      </c>
      <c r="G77" s="2"/>
      <c r="H77" s="46"/>
      <c r="I77" s="5"/>
      <c r="J77" s="2"/>
      <c r="K77" s="2"/>
      <c r="L77" s="2"/>
      <c r="M77" s="2">
        <f>+SUMIF($C$2:$C77,C77,$K$2:$K77)-SUMIF($C$2:$C77,C77,$L$2:$L77)</f>
        <v>0</v>
      </c>
      <c r="N77" s="11">
        <f t="shared" si="3"/>
        <v>0</v>
      </c>
      <c r="O77" s="11"/>
      <c r="P77" s="11">
        <f>+SUMIF($C$3:$C77,C77,$N$3:$N77)-SUMIF($C$3:$C77,C77,$O$3:$O77)</f>
        <v>0</v>
      </c>
      <c r="Q77" s="5" t="e">
        <f t="shared" si="4"/>
        <v>#DIV/0!</v>
      </c>
    </row>
    <row r="78" spans="2:17" x14ac:dyDescent="0.3">
      <c r="B78" s="52"/>
      <c r="C78" s="52"/>
      <c r="D78" s="9" t="str">
        <f>+IF(ISERROR(UPPER(VLOOKUP(C78,CONFIG!$H$2:$J$180,3,FALSE)))," ",UPPER(VLOOKUP(C78,CONFIG!$H$2:$J$180,3,FALSE)))</f>
        <v xml:space="preserve"> </v>
      </c>
      <c r="E78" s="9"/>
      <c r="F78" s="9" t="str">
        <f>+IF(ISERROR(UPPER(VLOOKUP(E78,CONFIG!$D$2:$E$115,2,FALSE)))," ",UPPER(VLOOKUP(E78,CONFIG!$D$2:$E$115,2,FALSE)))</f>
        <v xml:space="preserve"> </v>
      </c>
      <c r="G78" s="2"/>
      <c r="H78" s="46"/>
      <c r="I78" s="5"/>
      <c r="J78" s="2"/>
      <c r="K78" s="2"/>
      <c r="L78" s="2"/>
      <c r="M78" s="2">
        <f>+SUMIF($C$2:$C78,C78,$K$2:$K78)-SUMIF($C$2:$C78,C78,$L$2:$L78)</f>
        <v>0</v>
      </c>
      <c r="N78" s="11">
        <f t="shared" si="3"/>
        <v>0</v>
      </c>
      <c r="O78" s="11"/>
      <c r="P78" s="11">
        <f>+SUMIF($C$3:$C78,C78,$N$3:$N78)-SUMIF($C$3:$C78,C78,$O$3:$O78)</f>
        <v>0</v>
      </c>
      <c r="Q78" s="5" t="e">
        <f t="shared" si="4"/>
        <v>#DIV/0!</v>
      </c>
    </row>
    <row r="79" spans="2:17" x14ac:dyDescent="0.3">
      <c r="B79" s="52"/>
      <c r="C79" s="52"/>
      <c r="D79" s="9" t="str">
        <f>+IF(ISERROR(UPPER(VLOOKUP(C79,CONFIG!$H$2:$J$180,3,FALSE)))," ",UPPER(VLOOKUP(C79,CONFIG!$H$2:$J$180,3,FALSE)))</f>
        <v xml:space="preserve"> </v>
      </c>
      <c r="E79" s="9"/>
      <c r="F79" s="9" t="str">
        <f>+IF(ISERROR(UPPER(VLOOKUP(E79,CONFIG!$D$2:$E$115,2,FALSE)))," ",UPPER(VLOOKUP(E79,CONFIG!$D$2:$E$115,2,FALSE)))</f>
        <v xml:space="preserve"> </v>
      </c>
      <c r="G79" s="2"/>
      <c r="H79" s="46"/>
      <c r="I79" s="5"/>
      <c r="J79" s="2"/>
      <c r="K79" s="2"/>
      <c r="L79" s="2"/>
      <c r="M79" s="2">
        <f>+SUMIF($C$2:$C79,C79,$K$2:$K79)-SUMIF($C$2:$C79,C79,$L$2:$L79)</f>
        <v>0</v>
      </c>
      <c r="N79" s="11">
        <f t="shared" si="3"/>
        <v>0</v>
      </c>
      <c r="O79" s="11"/>
      <c r="P79" s="11">
        <f>+SUMIF($C$3:$C79,C79,$N$3:$N79)-SUMIF($C$3:$C79,C79,$O$3:$O79)</f>
        <v>0</v>
      </c>
      <c r="Q79" s="5" t="e">
        <f t="shared" si="4"/>
        <v>#DIV/0!</v>
      </c>
    </row>
    <row r="80" spans="2:17" x14ac:dyDescent="0.3">
      <c r="B80" s="52"/>
      <c r="C80" s="52"/>
      <c r="D80" s="9" t="str">
        <f>+IF(ISERROR(UPPER(VLOOKUP(C80,CONFIG!$H$2:$J$180,3,FALSE)))," ",UPPER(VLOOKUP(C80,CONFIG!$H$2:$J$180,3,FALSE)))</f>
        <v xml:space="preserve"> </v>
      </c>
      <c r="E80" s="9"/>
      <c r="F80" s="9" t="str">
        <f>+IF(ISERROR(UPPER(VLOOKUP(E80,CONFIG!$D$2:$E$115,2,FALSE)))," ",UPPER(VLOOKUP(E80,CONFIG!$D$2:$E$115,2,FALSE)))</f>
        <v xml:space="preserve"> </v>
      </c>
      <c r="G80" s="2"/>
      <c r="H80" s="46"/>
      <c r="I80" s="5"/>
      <c r="J80" s="2"/>
      <c r="K80" s="2"/>
      <c r="L80" s="2"/>
      <c r="M80" s="2">
        <f>+SUMIF($C$2:$C80,C80,$K$2:$K80)-SUMIF($C$2:$C80,C80,$L$2:$L80)</f>
        <v>0</v>
      </c>
      <c r="N80" s="11">
        <f t="shared" si="3"/>
        <v>0</v>
      </c>
      <c r="O80" s="11"/>
      <c r="P80" s="11">
        <f>+SUMIF($C$3:$C80,C80,$N$3:$N80)-SUMIF($C$3:$C80,C80,$O$3:$O80)</f>
        <v>0</v>
      </c>
      <c r="Q80" s="5" t="e">
        <f t="shared" si="4"/>
        <v>#DIV/0!</v>
      </c>
    </row>
    <row r="81" spans="2:17" x14ac:dyDescent="0.3">
      <c r="B81" s="52"/>
      <c r="C81" s="52"/>
      <c r="D81" s="9" t="str">
        <f>+IF(ISERROR(UPPER(VLOOKUP(C81,CONFIG!$H$2:$J$180,3,FALSE)))," ",UPPER(VLOOKUP(C81,CONFIG!$H$2:$J$180,3,FALSE)))</f>
        <v xml:space="preserve"> </v>
      </c>
      <c r="E81" s="9"/>
      <c r="F81" s="9" t="str">
        <f>+IF(ISERROR(UPPER(VLOOKUP(E81,CONFIG!$D$2:$E$115,2,FALSE)))," ",UPPER(VLOOKUP(E81,CONFIG!$D$2:$E$115,2,FALSE)))</f>
        <v xml:space="preserve"> </v>
      </c>
      <c r="G81" s="2"/>
      <c r="H81" s="46"/>
      <c r="I81" s="5"/>
      <c r="J81" s="2"/>
      <c r="K81" s="2"/>
      <c r="L81" s="2"/>
      <c r="M81" s="2">
        <f>+SUMIF($C$2:$C81,C81,$K$2:$K81)-SUMIF($C$2:$C81,C81,$L$2:$L81)</f>
        <v>0</v>
      </c>
      <c r="N81" s="11">
        <f t="shared" si="3"/>
        <v>0</v>
      </c>
      <c r="O81" s="11"/>
      <c r="P81" s="11">
        <f>+SUMIF($C$3:$C81,C81,$N$3:$N81)-SUMIF($C$3:$C81,C81,$O$3:$O81)</f>
        <v>0</v>
      </c>
      <c r="Q81" s="5" t="e">
        <f t="shared" si="4"/>
        <v>#DIV/0!</v>
      </c>
    </row>
    <row r="82" spans="2:17" x14ac:dyDescent="0.3">
      <c r="B82" s="52"/>
      <c r="C82" s="52"/>
      <c r="D82" s="9" t="str">
        <f>+IF(ISERROR(UPPER(VLOOKUP(C82,CONFIG!$H$2:$J$180,3,FALSE)))," ",UPPER(VLOOKUP(C82,CONFIG!$H$2:$J$180,3,FALSE)))</f>
        <v xml:space="preserve"> </v>
      </c>
      <c r="E82" s="9"/>
      <c r="F82" s="9" t="str">
        <f>+IF(ISERROR(UPPER(VLOOKUP(E82,CONFIG!$D$2:$E$115,2,FALSE)))," ",UPPER(VLOOKUP(E82,CONFIG!$D$2:$E$115,2,FALSE)))</f>
        <v xml:space="preserve"> </v>
      </c>
      <c r="G82" s="2"/>
      <c r="H82" s="46"/>
      <c r="I82" s="5"/>
      <c r="J82" s="2"/>
      <c r="K82" s="2"/>
      <c r="L82" s="2"/>
      <c r="M82" s="2">
        <f>+SUMIF($C$2:$C82,C82,$K$2:$K82)-SUMIF($C$2:$C82,C82,$L$2:$L82)</f>
        <v>0</v>
      </c>
      <c r="N82" s="11">
        <f t="shared" si="3"/>
        <v>0</v>
      </c>
      <c r="O82" s="11"/>
      <c r="P82" s="11">
        <f>+SUMIF($C$3:$C82,C82,$N$3:$N82)-SUMIF($C$3:$C82,C82,$O$3:$O82)</f>
        <v>0</v>
      </c>
      <c r="Q82" s="5" t="e">
        <f t="shared" si="4"/>
        <v>#DIV/0!</v>
      </c>
    </row>
    <row r="83" spans="2:17" x14ac:dyDescent="0.3">
      <c r="B83" s="52"/>
      <c r="C83" s="52"/>
      <c r="D83" s="9" t="str">
        <f>+IF(ISERROR(UPPER(VLOOKUP(C83,CONFIG!$H$2:$J$180,3,FALSE)))," ",UPPER(VLOOKUP(C83,CONFIG!$H$2:$J$180,3,FALSE)))</f>
        <v xml:space="preserve"> </v>
      </c>
      <c r="E83" s="9"/>
      <c r="F83" s="9" t="str">
        <f>+IF(ISERROR(UPPER(VLOOKUP(E83,CONFIG!$D$2:$E$115,2,FALSE)))," ",UPPER(VLOOKUP(E83,CONFIG!$D$2:$E$115,2,FALSE)))</f>
        <v xml:space="preserve"> </v>
      </c>
      <c r="G83" s="2"/>
      <c r="H83" s="46"/>
      <c r="I83" s="5"/>
      <c r="J83" s="2"/>
      <c r="K83" s="2"/>
      <c r="L83" s="2"/>
      <c r="M83" s="2">
        <f>+SUMIF($C$2:$C83,C83,$K$2:$K83)-SUMIF($C$2:$C83,C83,$L$2:$L83)</f>
        <v>0</v>
      </c>
      <c r="N83" s="11">
        <f t="shared" si="3"/>
        <v>0</v>
      </c>
      <c r="O83" s="11"/>
      <c r="P83" s="11">
        <f>+SUMIF($C$3:$C83,C83,$N$3:$N83)-SUMIF($C$3:$C83,C83,$O$3:$O83)</f>
        <v>0</v>
      </c>
      <c r="Q83" s="5" t="e">
        <f t="shared" si="4"/>
        <v>#DIV/0!</v>
      </c>
    </row>
    <row r="84" spans="2:17" x14ac:dyDescent="0.3">
      <c r="B84" s="52"/>
      <c r="C84" s="52"/>
      <c r="D84" s="9" t="str">
        <f>+IF(ISERROR(UPPER(VLOOKUP(C84,CONFIG!$H$2:$J$180,3,FALSE)))," ",UPPER(VLOOKUP(C84,CONFIG!$H$2:$J$180,3,FALSE)))</f>
        <v xml:space="preserve"> </v>
      </c>
      <c r="E84" s="9"/>
      <c r="F84" s="9" t="str">
        <f>+IF(ISERROR(UPPER(VLOOKUP(E84,CONFIG!$D$2:$E$115,2,FALSE)))," ",UPPER(VLOOKUP(E84,CONFIG!$D$2:$E$115,2,FALSE)))</f>
        <v xml:space="preserve"> </v>
      </c>
      <c r="G84" s="2"/>
      <c r="H84" s="46"/>
      <c r="I84" s="5"/>
      <c r="J84" s="2"/>
      <c r="K84" s="2"/>
      <c r="L84" s="2"/>
      <c r="M84" s="2">
        <f>+SUMIF($C$2:$C84,C84,$K$2:$K84)-SUMIF($C$2:$C84,C84,$L$2:$L84)</f>
        <v>0</v>
      </c>
      <c r="N84" s="11">
        <f t="shared" si="3"/>
        <v>0</v>
      </c>
      <c r="O84" s="11"/>
      <c r="P84" s="11">
        <f>+SUMIF($C$3:$C84,C84,$N$3:$N84)-SUMIF($C$3:$C84,C84,$O$3:$O84)</f>
        <v>0</v>
      </c>
      <c r="Q84" s="5" t="e">
        <f t="shared" si="4"/>
        <v>#DIV/0!</v>
      </c>
    </row>
    <row r="85" spans="2:17" x14ac:dyDescent="0.3">
      <c r="B85" s="52"/>
      <c r="C85" s="52"/>
      <c r="D85" s="9" t="str">
        <f>+IF(ISERROR(UPPER(VLOOKUP(C85,CONFIG!$H$2:$J$180,3,FALSE)))," ",UPPER(VLOOKUP(C85,CONFIG!$H$2:$J$180,3,FALSE)))</f>
        <v xml:space="preserve"> </v>
      </c>
      <c r="E85" s="9"/>
      <c r="F85" s="9" t="str">
        <f>+IF(ISERROR(UPPER(VLOOKUP(E85,CONFIG!$D$2:$E$115,2,FALSE)))," ",UPPER(VLOOKUP(E85,CONFIG!$D$2:$E$115,2,FALSE)))</f>
        <v xml:space="preserve"> </v>
      </c>
      <c r="G85" s="2"/>
      <c r="H85" s="46"/>
      <c r="I85" s="5"/>
      <c r="J85" s="2"/>
      <c r="K85" s="2"/>
      <c r="L85" s="2"/>
      <c r="M85" s="2">
        <f>+SUMIF($C$2:$C85,C85,$K$2:$K85)-SUMIF($C$2:$C85,C85,$L$2:$L85)</f>
        <v>0</v>
      </c>
      <c r="N85" s="11">
        <f t="shared" si="3"/>
        <v>0</v>
      </c>
      <c r="O85" s="11"/>
      <c r="P85" s="11">
        <f>+SUMIF($C$3:$C85,C85,$N$3:$N85)-SUMIF($C$3:$C85,C85,$O$3:$O85)</f>
        <v>0</v>
      </c>
      <c r="Q85" s="5" t="e">
        <f t="shared" si="4"/>
        <v>#DIV/0!</v>
      </c>
    </row>
    <row r="86" spans="2:17" x14ac:dyDescent="0.3">
      <c r="B86" s="52"/>
      <c r="C86" s="52"/>
      <c r="D86" s="9" t="str">
        <f>+IF(ISERROR(UPPER(VLOOKUP(C86,CONFIG!$H$2:$J$180,3,FALSE)))," ",UPPER(VLOOKUP(C86,CONFIG!$H$2:$J$180,3,FALSE)))</f>
        <v xml:space="preserve"> </v>
      </c>
      <c r="E86" s="9"/>
      <c r="F86" s="9" t="str">
        <f>+IF(ISERROR(UPPER(VLOOKUP(E86,CONFIG!$D$2:$E$115,2,FALSE)))," ",UPPER(VLOOKUP(E86,CONFIG!$D$2:$E$115,2,FALSE)))</f>
        <v xml:space="preserve"> </v>
      </c>
      <c r="G86" s="2"/>
      <c r="H86" s="46"/>
      <c r="I86" s="5"/>
      <c r="J86" s="2"/>
      <c r="K86" s="2"/>
      <c r="L86" s="2"/>
      <c r="M86" s="2">
        <f>+SUMIF($C$2:$C86,C86,$K$2:$K86)-SUMIF($C$2:$C86,C86,$L$2:$L86)</f>
        <v>0</v>
      </c>
      <c r="N86" s="11">
        <f t="shared" si="3"/>
        <v>0</v>
      </c>
      <c r="O86" s="11"/>
      <c r="P86" s="11">
        <f>+SUMIF($C$3:$C86,C86,$N$3:$N86)-SUMIF($C$3:$C86,C86,$O$3:$O86)</f>
        <v>0</v>
      </c>
      <c r="Q86" s="5" t="e">
        <f t="shared" si="4"/>
        <v>#DIV/0!</v>
      </c>
    </row>
    <row r="87" spans="2:17" x14ac:dyDescent="0.3">
      <c r="B87" s="52"/>
      <c r="C87" s="52"/>
      <c r="D87" s="9" t="str">
        <f>+IF(ISERROR(UPPER(VLOOKUP(C87,CONFIG!$H$2:$J$180,3,FALSE)))," ",UPPER(VLOOKUP(C87,CONFIG!$H$2:$J$180,3,FALSE)))</f>
        <v xml:space="preserve"> </v>
      </c>
      <c r="E87" s="9"/>
      <c r="F87" s="9" t="str">
        <f>+IF(ISERROR(UPPER(VLOOKUP(E87,CONFIG!$D$2:$E$115,2,FALSE)))," ",UPPER(VLOOKUP(E87,CONFIG!$D$2:$E$115,2,FALSE)))</f>
        <v xml:space="preserve"> </v>
      </c>
      <c r="G87" s="2"/>
      <c r="H87" s="46"/>
      <c r="I87" s="5"/>
      <c r="J87" s="2"/>
      <c r="K87" s="2"/>
      <c r="L87" s="2"/>
      <c r="M87" s="2">
        <f>+SUMIF($C$2:$C87,C87,$K$2:$K87)-SUMIF($C$2:$C87,C87,$L$2:$L87)</f>
        <v>0</v>
      </c>
      <c r="N87" s="11">
        <f t="shared" si="3"/>
        <v>0</v>
      </c>
      <c r="O87" s="11"/>
      <c r="P87" s="11">
        <f>+SUMIF($C$3:$C87,C87,$N$3:$N87)-SUMIF($C$3:$C87,C87,$O$3:$O87)</f>
        <v>0</v>
      </c>
      <c r="Q87" s="5" t="e">
        <f t="shared" si="4"/>
        <v>#DIV/0!</v>
      </c>
    </row>
    <row r="88" spans="2:17" x14ac:dyDescent="0.3">
      <c r="B88" s="52"/>
      <c r="C88" s="52"/>
      <c r="D88" s="9" t="str">
        <f>+IF(ISERROR(UPPER(VLOOKUP(C88,CONFIG!$H$2:$J$180,3,FALSE)))," ",UPPER(VLOOKUP(C88,CONFIG!$H$2:$J$180,3,FALSE)))</f>
        <v xml:space="preserve"> </v>
      </c>
      <c r="E88" s="9"/>
      <c r="F88" s="9" t="str">
        <f>+IF(ISERROR(UPPER(VLOOKUP(E88,CONFIG!$D$2:$E$115,2,FALSE)))," ",UPPER(VLOOKUP(E88,CONFIG!$D$2:$E$115,2,FALSE)))</f>
        <v xml:space="preserve"> </v>
      </c>
      <c r="G88" s="2"/>
      <c r="H88" s="46"/>
      <c r="I88" s="5"/>
      <c r="J88" s="2"/>
      <c r="K88" s="2"/>
      <c r="L88" s="2"/>
      <c r="M88" s="2">
        <f>+SUMIF($C$2:$C88,C88,$K$2:$K88)-SUMIF($C$2:$C88,C88,$L$2:$L88)</f>
        <v>0</v>
      </c>
      <c r="N88" s="11">
        <f t="shared" si="3"/>
        <v>0</v>
      </c>
      <c r="O88" s="11"/>
      <c r="P88" s="11">
        <f>+SUMIF($C$3:$C88,C88,$N$3:$N88)-SUMIF($C$3:$C88,C88,$O$3:$O88)</f>
        <v>0</v>
      </c>
      <c r="Q88" s="5" t="e">
        <f t="shared" si="4"/>
        <v>#DIV/0!</v>
      </c>
    </row>
    <row r="89" spans="2:17" x14ac:dyDescent="0.3">
      <c r="B89" s="52"/>
      <c r="C89" s="52"/>
      <c r="D89" s="9" t="str">
        <f>+IF(ISERROR(UPPER(VLOOKUP(C89,CONFIG!$H$2:$J$180,3,FALSE)))," ",UPPER(VLOOKUP(C89,CONFIG!$H$2:$J$180,3,FALSE)))</f>
        <v xml:space="preserve"> </v>
      </c>
      <c r="E89" s="9"/>
      <c r="F89" s="9" t="str">
        <f>+IF(ISERROR(UPPER(VLOOKUP(E89,CONFIG!$D$2:$E$115,2,FALSE)))," ",UPPER(VLOOKUP(E89,CONFIG!$D$2:$E$115,2,FALSE)))</f>
        <v xml:space="preserve"> </v>
      </c>
      <c r="G89" s="2"/>
      <c r="H89" s="46"/>
      <c r="I89" s="5"/>
      <c r="J89" s="2"/>
      <c r="K89" s="2"/>
      <c r="L89" s="2"/>
      <c r="M89" s="2">
        <f>+SUMIF($C$2:$C89,C89,$K$2:$K89)-SUMIF($C$2:$C89,C89,$L$2:$L89)</f>
        <v>0</v>
      </c>
      <c r="N89" s="11">
        <f t="shared" si="3"/>
        <v>0</v>
      </c>
      <c r="O89" s="11"/>
      <c r="P89" s="11">
        <f>+SUMIF($C$3:$C89,C89,$N$3:$N89)-SUMIF($C$3:$C89,C89,$O$3:$O89)</f>
        <v>0</v>
      </c>
      <c r="Q89" s="5" t="e">
        <f t="shared" si="4"/>
        <v>#DIV/0!</v>
      </c>
    </row>
    <row r="90" spans="2:17" x14ac:dyDescent="0.3">
      <c r="B90" s="52"/>
      <c r="C90" s="52"/>
      <c r="D90" s="9" t="str">
        <f>+IF(ISERROR(UPPER(VLOOKUP(C90,CONFIG!$H$2:$J$180,3,FALSE)))," ",UPPER(VLOOKUP(C90,CONFIG!$H$2:$J$180,3,FALSE)))</f>
        <v xml:space="preserve"> </v>
      </c>
      <c r="E90" s="9"/>
      <c r="F90" s="9" t="str">
        <f>+IF(ISERROR(UPPER(VLOOKUP(E90,CONFIG!$D$2:$E$115,2,FALSE)))," ",UPPER(VLOOKUP(E90,CONFIG!$D$2:$E$115,2,FALSE)))</f>
        <v xml:space="preserve"> </v>
      </c>
      <c r="G90" s="2"/>
      <c r="H90" s="46"/>
      <c r="I90" s="5"/>
      <c r="J90" s="2"/>
      <c r="K90" s="2"/>
      <c r="L90" s="2"/>
      <c r="M90" s="2">
        <f>+SUMIF($C$2:$C90,C90,$K$2:$K90)-SUMIF($C$2:$C90,C90,$L$2:$L90)</f>
        <v>0</v>
      </c>
      <c r="N90" s="11">
        <f t="shared" si="3"/>
        <v>0</v>
      </c>
      <c r="O90" s="11"/>
      <c r="P90" s="11">
        <f>+SUMIF($C$3:$C90,C90,$N$3:$N90)-SUMIF($C$3:$C90,C90,$O$3:$O90)</f>
        <v>0</v>
      </c>
      <c r="Q90" s="5" t="e">
        <f t="shared" si="4"/>
        <v>#DIV/0!</v>
      </c>
    </row>
    <row r="91" spans="2:17" x14ac:dyDescent="0.3">
      <c r="B91" s="52"/>
      <c r="C91" s="52"/>
      <c r="D91" s="9" t="str">
        <f>+IF(ISERROR(UPPER(VLOOKUP(C91,CONFIG!$H$2:$J$180,3,FALSE)))," ",UPPER(VLOOKUP(C91,CONFIG!$H$2:$J$180,3,FALSE)))</f>
        <v xml:space="preserve"> </v>
      </c>
      <c r="E91" s="9"/>
      <c r="F91" s="9" t="str">
        <f>+IF(ISERROR(UPPER(VLOOKUP(E91,CONFIG!$D$2:$E$115,2,FALSE)))," ",UPPER(VLOOKUP(E91,CONFIG!$D$2:$E$115,2,FALSE)))</f>
        <v xml:space="preserve"> </v>
      </c>
      <c r="G91" s="2"/>
      <c r="H91" s="46"/>
      <c r="I91" s="5"/>
      <c r="J91" s="2"/>
      <c r="K91" s="2"/>
      <c r="L91" s="2"/>
      <c r="M91" s="2">
        <f>+SUMIF($C$2:$C91,C91,$K$2:$K91)-SUMIF($C$2:$C91,C91,$L$2:$L91)</f>
        <v>0</v>
      </c>
      <c r="N91" s="11">
        <f t="shared" si="3"/>
        <v>0</v>
      </c>
      <c r="O91" s="11"/>
      <c r="P91" s="11">
        <f>+SUMIF($C$3:$C91,C91,$N$3:$N91)-SUMIF($C$3:$C91,C91,$O$3:$O91)</f>
        <v>0</v>
      </c>
      <c r="Q91" s="5" t="e">
        <f t="shared" si="4"/>
        <v>#DIV/0!</v>
      </c>
    </row>
    <row r="92" spans="2:17" x14ac:dyDescent="0.3">
      <c r="B92" s="52"/>
      <c r="C92" s="52"/>
      <c r="D92" s="9" t="str">
        <f>+IF(ISERROR(UPPER(VLOOKUP(C92,CONFIG!$H$2:$J$180,3,FALSE)))," ",UPPER(VLOOKUP(C92,CONFIG!$H$2:$J$180,3,FALSE)))</f>
        <v xml:space="preserve"> </v>
      </c>
      <c r="E92" s="9"/>
      <c r="F92" s="9" t="str">
        <f>+IF(ISERROR(UPPER(VLOOKUP(E92,CONFIG!$D$2:$E$115,2,FALSE)))," ",UPPER(VLOOKUP(E92,CONFIG!$D$2:$E$115,2,FALSE)))</f>
        <v xml:space="preserve"> </v>
      </c>
      <c r="G92" s="2"/>
      <c r="H92" s="46"/>
      <c r="I92" s="5"/>
      <c r="J92" s="2"/>
      <c r="K92" s="2"/>
      <c r="L92" s="2"/>
      <c r="M92" s="2">
        <f>+SUMIF($C$2:$C92,C92,$K$2:$K92)-SUMIF($C$2:$C92,C92,$L$2:$L92)</f>
        <v>0</v>
      </c>
      <c r="N92" s="11">
        <f t="shared" si="3"/>
        <v>0</v>
      </c>
      <c r="O92" s="11"/>
      <c r="P92" s="11">
        <f>+SUMIF($C$3:$C92,C92,$N$3:$N92)-SUMIF($C$3:$C92,C92,$O$3:$O92)</f>
        <v>0</v>
      </c>
      <c r="Q92" s="5" t="e">
        <f t="shared" si="4"/>
        <v>#DIV/0!</v>
      </c>
    </row>
    <row r="93" spans="2:17" x14ac:dyDescent="0.3">
      <c r="B93" s="52"/>
      <c r="C93" s="52"/>
      <c r="D93" s="9" t="str">
        <f>+IF(ISERROR(UPPER(VLOOKUP(C93,CONFIG!$H$2:$J$180,3,FALSE)))," ",UPPER(VLOOKUP(C93,CONFIG!$H$2:$J$180,3,FALSE)))</f>
        <v xml:space="preserve"> </v>
      </c>
      <c r="E93" s="9"/>
      <c r="F93" s="9" t="str">
        <f>+IF(ISERROR(UPPER(VLOOKUP(E93,CONFIG!$D$2:$E$115,2,FALSE)))," ",UPPER(VLOOKUP(E93,CONFIG!$D$2:$E$115,2,FALSE)))</f>
        <v xml:space="preserve"> </v>
      </c>
      <c r="G93" s="2"/>
      <c r="H93" s="46"/>
      <c r="I93" s="5"/>
      <c r="J93" s="2"/>
      <c r="K93" s="2"/>
      <c r="L93" s="2"/>
      <c r="M93" s="2">
        <f>+SUMIF($C$2:$C93,C93,$K$2:$K93)-SUMIF($C$2:$C93,C93,$L$2:$L93)</f>
        <v>0</v>
      </c>
      <c r="N93" s="11">
        <f t="shared" si="3"/>
        <v>0</v>
      </c>
      <c r="O93" s="11"/>
      <c r="P93" s="11">
        <f>+SUMIF($C$3:$C93,C93,$N$3:$N93)-SUMIF($C$3:$C93,C93,$O$3:$O93)</f>
        <v>0</v>
      </c>
      <c r="Q93" s="5" t="e">
        <f t="shared" si="4"/>
        <v>#DIV/0!</v>
      </c>
    </row>
    <row r="94" spans="2:17" x14ac:dyDescent="0.3">
      <c r="B94" s="52"/>
      <c r="C94" s="52"/>
      <c r="D94" s="9" t="str">
        <f>+IF(ISERROR(UPPER(VLOOKUP(C94,CONFIG!$H$2:$J$180,3,FALSE)))," ",UPPER(VLOOKUP(C94,CONFIG!$H$2:$J$180,3,FALSE)))</f>
        <v xml:space="preserve"> </v>
      </c>
      <c r="E94" s="9"/>
      <c r="F94" s="9" t="str">
        <f>+IF(ISERROR(UPPER(VLOOKUP(E94,CONFIG!$D$2:$E$115,2,FALSE)))," ",UPPER(VLOOKUP(E94,CONFIG!$D$2:$E$115,2,FALSE)))</f>
        <v xml:space="preserve"> </v>
      </c>
      <c r="G94" s="2"/>
      <c r="H94" s="46"/>
      <c r="I94" s="5"/>
      <c r="J94" s="2"/>
      <c r="K94" s="2"/>
      <c r="L94" s="2"/>
      <c r="M94" s="2">
        <f>+SUMIF($C$2:$C94,C94,$K$2:$K94)-SUMIF($C$2:$C94,C94,$L$2:$L94)</f>
        <v>0</v>
      </c>
      <c r="N94" s="11">
        <f t="shared" si="3"/>
        <v>0</v>
      </c>
      <c r="O94" s="11"/>
      <c r="P94" s="11">
        <f>+SUMIF($C$3:$C94,C94,$N$3:$N94)-SUMIF($C$3:$C94,C94,$O$3:$O94)</f>
        <v>0</v>
      </c>
      <c r="Q94" s="5" t="e">
        <f t="shared" si="4"/>
        <v>#DIV/0!</v>
      </c>
    </row>
    <row r="95" spans="2:17" x14ac:dyDescent="0.3">
      <c r="B95" s="52"/>
      <c r="C95" s="52"/>
      <c r="D95" s="9" t="str">
        <f>+IF(ISERROR(UPPER(VLOOKUP(C95,CONFIG!$H$2:$J$180,3,FALSE)))," ",UPPER(VLOOKUP(C95,CONFIG!$H$2:$J$180,3,FALSE)))</f>
        <v xml:space="preserve"> </v>
      </c>
      <c r="E95" s="9"/>
      <c r="F95" s="9" t="str">
        <f>+IF(ISERROR(UPPER(VLOOKUP(E95,CONFIG!$D$2:$E$115,2,FALSE)))," ",UPPER(VLOOKUP(E95,CONFIG!$D$2:$E$115,2,FALSE)))</f>
        <v xml:space="preserve"> </v>
      </c>
      <c r="G95" s="2"/>
      <c r="H95" s="46"/>
      <c r="I95" s="5"/>
      <c r="J95" s="2"/>
      <c r="K95" s="2"/>
      <c r="L95" s="2"/>
      <c r="M95" s="2">
        <f>+SUMIF($C$2:$C95,C95,$K$2:$K95)-SUMIF($C$2:$C95,C95,$L$2:$L95)</f>
        <v>0</v>
      </c>
      <c r="N95" s="11">
        <f t="shared" si="3"/>
        <v>0</v>
      </c>
      <c r="O95" s="11"/>
      <c r="P95" s="11">
        <f>+SUMIF($C$3:$C95,C95,$N$3:$N95)-SUMIF($C$3:$C95,C95,$O$3:$O95)</f>
        <v>0</v>
      </c>
      <c r="Q95" s="5" t="e">
        <f t="shared" si="4"/>
        <v>#DIV/0!</v>
      </c>
    </row>
    <row r="96" spans="2:17" x14ac:dyDescent="0.3">
      <c r="B96" s="52"/>
      <c r="C96" s="52"/>
      <c r="D96" s="9" t="str">
        <f>+IF(ISERROR(UPPER(VLOOKUP(C96,CONFIG!$H$2:$J$180,3,FALSE)))," ",UPPER(VLOOKUP(C96,CONFIG!$H$2:$J$180,3,FALSE)))</f>
        <v xml:space="preserve"> </v>
      </c>
      <c r="E96" s="9"/>
      <c r="F96" s="9" t="str">
        <f>+IF(ISERROR(UPPER(VLOOKUP(E96,CONFIG!$D$2:$E$115,2,FALSE)))," ",UPPER(VLOOKUP(E96,CONFIG!$D$2:$E$115,2,FALSE)))</f>
        <v xml:space="preserve"> </v>
      </c>
      <c r="G96" s="2"/>
      <c r="H96" s="46"/>
      <c r="I96" s="5"/>
      <c r="J96" s="2"/>
      <c r="K96" s="2"/>
      <c r="L96" s="2"/>
      <c r="M96" s="2">
        <f>+SUMIF($C$2:$C96,C96,$K$2:$K96)-SUMIF($C$2:$C96,C96,$L$2:$L96)</f>
        <v>0</v>
      </c>
      <c r="N96" s="11">
        <f t="shared" si="3"/>
        <v>0</v>
      </c>
      <c r="O96" s="11"/>
      <c r="P96" s="11">
        <f>+SUMIF($C$3:$C96,C96,$N$3:$N96)-SUMIF($C$3:$C96,C96,$O$3:$O96)</f>
        <v>0</v>
      </c>
      <c r="Q96" s="5" t="e">
        <f t="shared" si="4"/>
        <v>#DIV/0!</v>
      </c>
    </row>
    <row r="97" spans="2:17" x14ac:dyDescent="0.3">
      <c r="B97" s="52"/>
      <c r="C97" s="52"/>
      <c r="D97" s="9" t="str">
        <f>+IF(ISERROR(UPPER(VLOOKUP(C97,CONFIG!$H$2:$J$180,3,FALSE)))," ",UPPER(VLOOKUP(C97,CONFIG!$H$2:$J$180,3,FALSE)))</f>
        <v xml:space="preserve"> </v>
      </c>
      <c r="E97" s="9"/>
      <c r="F97" s="9" t="str">
        <f>+IF(ISERROR(UPPER(VLOOKUP(E97,CONFIG!$D$2:$E$115,2,FALSE)))," ",UPPER(VLOOKUP(E97,CONFIG!$D$2:$E$115,2,FALSE)))</f>
        <v xml:space="preserve"> </v>
      </c>
      <c r="G97" s="2"/>
      <c r="H97" s="46"/>
      <c r="I97" s="5"/>
      <c r="J97" s="2"/>
      <c r="K97" s="2"/>
      <c r="L97" s="2"/>
      <c r="M97" s="2">
        <f>+SUMIF($C$2:$C97,C97,$K$2:$K97)-SUMIF($C$2:$C97,C97,$L$2:$L97)</f>
        <v>0</v>
      </c>
      <c r="N97" s="11">
        <f t="shared" si="3"/>
        <v>0</v>
      </c>
      <c r="O97" s="11"/>
      <c r="P97" s="11">
        <f>+SUMIF($C$3:$C97,C97,$N$3:$N97)-SUMIF($C$3:$C97,C97,$O$3:$O97)</f>
        <v>0</v>
      </c>
      <c r="Q97" s="5" t="e">
        <f t="shared" si="4"/>
        <v>#DIV/0!</v>
      </c>
    </row>
    <row r="98" spans="2:17" x14ac:dyDescent="0.3">
      <c r="B98" s="52"/>
      <c r="C98" s="52"/>
      <c r="D98" s="9" t="str">
        <f>+IF(ISERROR(UPPER(VLOOKUP(C98,CONFIG!$H$2:$J$180,3,FALSE)))," ",UPPER(VLOOKUP(C98,CONFIG!$H$2:$J$180,3,FALSE)))</f>
        <v xml:space="preserve"> </v>
      </c>
      <c r="E98" s="9"/>
      <c r="F98" s="9" t="str">
        <f>+IF(ISERROR(UPPER(VLOOKUP(E98,CONFIG!$D$2:$E$115,2,FALSE)))," ",UPPER(VLOOKUP(E98,CONFIG!$D$2:$E$115,2,FALSE)))</f>
        <v xml:space="preserve"> </v>
      </c>
      <c r="G98" s="2"/>
      <c r="H98" s="46"/>
      <c r="I98" s="5"/>
      <c r="J98" s="2"/>
      <c r="K98" s="2"/>
      <c r="L98" s="2"/>
      <c r="M98" s="2">
        <f>+SUMIF($C$2:$C98,C98,$K$2:$K98)-SUMIF($C$2:$C98,C98,$L$2:$L98)</f>
        <v>0</v>
      </c>
      <c r="N98" s="11">
        <f t="shared" si="3"/>
        <v>0</v>
      </c>
      <c r="O98" s="11"/>
      <c r="P98" s="11">
        <f>+SUMIF($C$3:$C98,C98,$N$3:$N98)-SUMIF($C$3:$C98,C98,$O$3:$O98)</f>
        <v>0</v>
      </c>
      <c r="Q98" s="5" t="e">
        <f t="shared" si="4"/>
        <v>#DIV/0!</v>
      </c>
    </row>
    <row r="99" spans="2:17" x14ac:dyDescent="0.3">
      <c r="B99" s="52"/>
      <c r="C99" s="52"/>
      <c r="D99" s="9" t="str">
        <f>+IF(ISERROR(UPPER(VLOOKUP(C99,CONFIG!$H$2:$J$180,3,FALSE)))," ",UPPER(VLOOKUP(C99,CONFIG!$H$2:$J$180,3,FALSE)))</f>
        <v xml:space="preserve"> </v>
      </c>
      <c r="E99" s="9"/>
      <c r="F99" s="9" t="str">
        <f>+IF(ISERROR(UPPER(VLOOKUP(E99,CONFIG!$D$2:$E$115,2,FALSE)))," ",UPPER(VLOOKUP(E99,CONFIG!$D$2:$E$115,2,FALSE)))</f>
        <v xml:space="preserve"> </v>
      </c>
      <c r="G99" s="2"/>
      <c r="H99" s="46"/>
      <c r="I99" s="5"/>
      <c r="J99" s="2"/>
      <c r="K99" s="2"/>
      <c r="L99" s="2"/>
      <c r="M99" s="2">
        <f>+SUMIF($C$2:$C99,C99,$K$2:$K99)-SUMIF($C$2:$C99,C99,$L$2:$L99)</f>
        <v>0</v>
      </c>
      <c r="N99" s="11">
        <f t="shared" si="3"/>
        <v>0</v>
      </c>
      <c r="O99" s="11"/>
      <c r="P99" s="11">
        <f>+SUMIF($C$3:$C99,C99,$N$3:$N99)-SUMIF($C$3:$C99,C99,$O$3:$O99)</f>
        <v>0</v>
      </c>
      <c r="Q99" s="5" t="e">
        <f t="shared" si="4"/>
        <v>#DIV/0!</v>
      </c>
    </row>
    <row r="100" spans="2:17" x14ac:dyDescent="0.3">
      <c r="B100" s="52"/>
      <c r="C100" s="52"/>
      <c r="D100" s="9" t="str">
        <f>+IF(ISERROR(UPPER(VLOOKUP(C100,CONFIG!$H$2:$J$180,3,FALSE)))," ",UPPER(VLOOKUP(C100,CONFIG!$H$2:$J$180,3,FALSE)))</f>
        <v xml:space="preserve"> </v>
      </c>
      <c r="E100" s="9"/>
      <c r="F100" s="9" t="str">
        <f>+IF(ISERROR(UPPER(VLOOKUP(E100,CONFIG!$D$2:$E$115,2,FALSE)))," ",UPPER(VLOOKUP(E100,CONFIG!$D$2:$E$115,2,FALSE)))</f>
        <v xml:space="preserve"> </v>
      </c>
      <c r="G100" s="2"/>
      <c r="H100" s="46"/>
      <c r="I100" s="5"/>
      <c r="J100" s="2"/>
      <c r="K100" s="2"/>
      <c r="L100" s="2"/>
      <c r="M100" s="2">
        <f>+SUMIF($C$2:$C100,C100,$K$2:$K100)-SUMIF($C$2:$C100,C100,$L$2:$L100)</f>
        <v>0</v>
      </c>
      <c r="N100" s="11">
        <f t="shared" si="3"/>
        <v>0</v>
      </c>
      <c r="O100" s="11"/>
      <c r="P100" s="11">
        <f>+SUMIF($C$3:$C100,C100,$N$3:$N100)-SUMIF($C$3:$C100,C100,$O$3:$O100)</f>
        <v>0</v>
      </c>
      <c r="Q100" s="5" t="e">
        <f t="shared" si="4"/>
        <v>#DIV/0!</v>
      </c>
    </row>
    <row r="101" spans="2:17" x14ac:dyDescent="0.3">
      <c r="B101" s="52"/>
      <c r="C101" s="52"/>
      <c r="D101" s="9" t="str">
        <f>+IF(ISERROR(UPPER(VLOOKUP(C101,CONFIG!$H$2:$J$180,3,FALSE)))," ",UPPER(VLOOKUP(C101,CONFIG!$H$2:$J$180,3,FALSE)))</f>
        <v xml:space="preserve"> </v>
      </c>
      <c r="E101" s="9"/>
      <c r="F101" s="9" t="str">
        <f>+IF(ISERROR(UPPER(VLOOKUP(E101,CONFIG!$D$2:$E$115,2,FALSE)))," ",UPPER(VLOOKUP(E101,CONFIG!$D$2:$E$115,2,FALSE)))</f>
        <v xml:space="preserve"> </v>
      </c>
      <c r="G101" s="2"/>
      <c r="H101" s="46"/>
      <c r="I101" s="5"/>
      <c r="J101" s="2"/>
      <c r="K101" s="2"/>
      <c r="L101" s="2"/>
      <c r="M101" s="2">
        <f>+SUMIF($C$2:$C101,C101,$K$2:$K101)-SUMIF($C$2:$C101,C101,$L$2:$L101)</f>
        <v>0</v>
      </c>
      <c r="N101" s="11">
        <f t="shared" si="3"/>
        <v>0</v>
      </c>
      <c r="O101" s="11"/>
      <c r="P101" s="11">
        <f>+SUMIF($C$3:$C101,C101,$N$3:$N101)-SUMIF($C$3:$C101,C101,$O$3:$O101)</f>
        <v>0</v>
      </c>
      <c r="Q101" s="5" t="e">
        <f t="shared" si="4"/>
        <v>#DIV/0!</v>
      </c>
    </row>
    <row r="102" spans="2:17" x14ac:dyDescent="0.3">
      <c r="B102" s="52"/>
      <c r="C102" s="52"/>
      <c r="D102" s="9" t="str">
        <f>+IF(ISERROR(UPPER(VLOOKUP(C102,CONFIG!$H$2:$J$180,3,FALSE)))," ",UPPER(VLOOKUP(C102,CONFIG!$H$2:$J$180,3,FALSE)))</f>
        <v xml:space="preserve"> </v>
      </c>
      <c r="E102" s="9"/>
      <c r="F102" s="9" t="str">
        <f>+IF(ISERROR(UPPER(VLOOKUP(E102,CONFIG!$D$2:$E$115,2,FALSE)))," ",UPPER(VLOOKUP(E102,CONFIG!$D$2:$E$115,2,FALSE)))</f>
        <v xml:space="preserve"> </v>
      </c>
      <c r="G102" s="2"/>
      <c r="H102" s="46"/>
      <c r="I102" s="5"/>
      <c r="J102" s="2"/>
      <c r="K102" s="2"/>
      <c r="L102" s="2"/>
      <c r="M102" s="2">
        <f>+SUMIF($C$2:$C102,C102,$K$2:$K102)-SUMIF($C$2:$C102,C102,$L$2:$L102)</f>
        <v>0</v>
      </c>
      <c r="N102" s="11">
        <f t="shared" si="3"/>
        <v>0</v>
      </c>
      <c r="O102" s="11"/>
      <c r="P102" s="11">
        <f>+SUMIF($C$3:$C102,C102,$N$3:$N102)-SUMIF($C$3:$C102,C102,$O$3:$O102)</f>
        <v>0</v>
      </c>
      <c r="Q102" s="5" t="e">
        <f t="shared" si="4"/>
        <v>#DIV/0!</v>
      </c>
    </row>
    <row r="103" spans="2:17" x14ac:dyDescent="0.3">
      <c r="B103" s="52"/>
      <c r="C103" s="52"/>
      <c r="D103" s="9" t="str">
        <f>+IF(ISERROR(UPPER(VLOOKUP(C103,CONFIG!$H$2:$J$180,3,FALSE)))," ",UPPER(VLOOKUP(C103,CONFIG!$H$2:$J$180,3,FALSE)))</f>
        <v xml:space="preserve"> </v>
      </c>
      <c r="E103" s="9"/>
      <c r="F103" s="9" t="str">
        <f>+IF(ISERROR(UPPER(VLOOKUP(E103,CONFIG!$D$2:$E$115,2,FALSE)))," ",UPPER(VLOOKUP(E103,CONFIG!$D$2:$E$115,2,FALSE)))</f>
        <v xml:space="preserve"> </v>
      </c>
      <c r="G103" s="2"/>
      <c r="H103" s="46"/>
      <c r="I103" s="5"/>
      <c r="J103" s="2"/>
      <c r="K103" s="2"/>
      <c r="L103" s="2"/>
      <c r="M103" s="2">
        <f>+SUMIF($C$2:$C103,C103,$K$2:$K103)-SUMIF($C$2:$C103,C103,$L$2:$L103)</f>
        <v>0</v>
      </c>
      <c r="N103" s="11">
        <f t="shared" si="3"/>
        <v>0</v>
      </c>
      <c r="O103" s="11"/>
      <c r="P103" s="11">
        <f>+SUMIF($C$3:$C103,C103,$N$3:$N103)-SUMIF($C$3:$C103,C103,$O$3:$O103)</f>
        <v>0</v>
      </c>
      <c r="Q103" s="5" t="e">
        <f t="shared" si="4"/>
        <v>#DIV/0!</v>
      </c>
    </row>
    <row r="104" spans="2:17" x14ac:dyDescent="0.3">
      <c r="B104" s="52"/>
      <c r="C104" s="52"/>
      <c r="D104" s="9" t="str">
        <f>+IF(ISERROR(UPPER(VLOOKUP(C104,CONFIG!$H$2:$J$180,3,FALSE)))," ",UPPER(VLOOKUP(C104,CONFIG!$H$2:$J$180,3,FALSE)))</f>
        <v xml:space="preserve"> </v>
      </c>
      <c r="E104" s="9"/>
      <c r="F104" s="9" t="str">
        <f>+IF(ISERROR(UPPER(VLOOKUP(E104,CONFIG!$D$2:$E$115,2,FALSE)))," ",UPPER(VLOOKUP(E104,CONFIG!$D$2:$E$115,2,FALSE)))</f>
        <v xml:space="preserve"> </v>
      </c>
      <c r="G104" s="2"/>
      <c r="H104" s="46"/>
      <c r="I104" s="5"/>
      <c r="J104" s="2"/>
      <c r="K104" s="2"/>
      <c r="L104" s="2"/>
      <c r="M104" s="2">
        <f>+SUMIF($C$2:$C104,C104,$K$2:$K104)-SUMIF($C$2:$C104,C104,$L$2:$L104)</f>
        <v>0</v>
      </c>
      <c r="N104" s="11">
        <f t="shared" si="3"/>
        <v>0</v>
      </c>
      <c r="O104" s="11"/>
      <c r="P104" s="11">
        <f>+SUMIF($C$3:$C104,C104,$N$3:$N104)-SUMIF($C$3:$C104,C104,$O$3:$O104)</f>
        <v>0</v>
      </c>
      <c r="Q104" s="5" t="e">
        <f t="shared" si="4"/>
        <v>#DIV/0!</v>
      </c>
    </row>
    <row r="105" spans="2:17" x14ac:dyDescent="0.3">
      <c r="B105" s="52"/>
      <c r="C105" s="52"/>
      <c r="D105" s="9" t="str">
        <f>+IF(ISERROR(UPPER(VLOOKUP(C105,CONFIG!H104:J282,3,FALSE)))," ",UPPER(VLOOKUP(C105,CONFIG!H104:J282,3,FALSE)))</f>
        <v xml:space="preserve"> </v>
      </c>
      <c r="E105" s="9"/>
      <c r="F105" s="9" t="str">
        <f>+IF(ISERROR(UPPER(VLOOKUP(E105,CONFIG!$D$2:$E$115,2,FALSE)))," ",UPPER(VLOOKUP(E105,CONFIG!$D$2:$E$115,2,FALSE)))</f>
        <v xml:space="preserve"> </v>
      </c>
      <c r="G105" s="2"/>
      <c r="H105" s="46"/>
      <c r="I105" s="5"/>
      <c r="J105" s="2"/>
      <c r="K105" s="2"/>
      <c r="L105" s="2"/>
      <c r="M105" s="2">
        <f>+SUMIF($C$2:$C105,C105,$K$2:$K105)-SUMIF($C$2:$C105,C105,$L$2:$L105)</f>
        <v>0</v>
      </c>
      <c r="N105" s="11">
        <f t="shared" si="3"/>
        <v>0</v>
      </c>
      <c r="O105" s="11"/>
      <c r="P105" s="11">
        <f>+SUMIF($C$3:$C105,C105,$N$3:$N105)-SUMIF($C$3:$C105,C105,$O$3:$O105)</f>
        <v>0</v>
      </c>
      <c r="Q105" s="5" t="e">
        <f t="shared" si="4"/>
        <v>#DIV/0!</v>
      </c>
    </row>
    <row r="106" spans="2:17" x14ac:dyDescent="0.3">
      <c r="B106" s="52"/>
      <c r="C106" s="52"/>
      <c r="D106" s="9" t="str">
        <f>+IF(ISERROR(UPPER(VLOOKUP(C106,CONFIG!H105:J283,3,FALSE)))," ",UPPER(VLOOKUP(C106,CONFIG!H105:J283,3,FALSE)))</f>
        <v xml:space="preserve"> </v>
      </c>
      <c r="E106" s="9"/>
      <c r="F106" s="9" t="str">
        <f>+IF(ISERROR(UPPER(VLOOKUP(E106,CONFIG!$D$2:$E$115,2,FALSE)))," ",UPPER(VLOOKUP(E106,CONFIG!$D$2:$E$115,2,FALSE)))</f>
        <v xml:space="preserve"> </v>
      </c>
      <c r="G106" s="2"/>
      <c r="H106" s="46"/>
      <c r="I106" s="5"/>
      <c r="J106" s="2"/>
      <c r="K106" s="2"/>
      <c r="L106" s="2"/>
      <c r="M106" s="2">
        <f>+SUMIF($C$2:$C106,C106,$K$2:$K106)-SUMIF($C$2:$C106,C106,$L$2:$L106)</f>
        <v>0</v>
      </c>
      <c r="N106" s="11">
        <f t="shared" si="3"/>
        <v>0</v>
      </c>
      <c r="O106" s="11"/>
      <c r="P106" s="11">
        <f>+SUMIF($C$3:$C106,C106,$N$3:$N106)-SUMIF($C$3:$C106,C106,$O$3:$O106)</f>
        <v>0</v>
      </c>
      <c r="Q106" s="5" t="e">
        <f t="shared" si="4"/>
        <v>#DIV/0!</v>
      </c>
    </row>
    <row r="107" spans="2:17" x14ac:dyDescent="0.3">
      <c r="B107" s="52"/>
      <c r="C107" s="52"/>
      <c r="D107" s="9" t="str">
        <f>+IF(ISERROR(UPPER(VLOOKUP(C107,CONFIG!H106:J284,3,FALSE)))," ",UPPER(VLOOKUP(C107,CONFIG!H106:J284,3,FALSE)))</f>
        <v xml:space="preserve"> </v>
      </c>
      <c r="E107" s="9"/>
      <c r="F107" s="9" t="str">
        <f>+IF(ISERROR(UPPER(VLOOKUP(E107,CONFIG!$D$2:$E$115,2,FALSE)))," ",UPPER(VLOOKUP(E107,CONFIG!$D$2:$E$115,2,FALSE)))</f>
        <v xml:space="preserve"> </v>
      </c>
      <c r="G107" s="2"/>
      <c r="H107" s="46"/>
      <c r="I107" s="5"/>
      <c r="J107" s="2"/>
      <c r="K107" s="2"/>
      <c r="L107" s="2"/>
      <c r="M107" s="2">
        <f>+SUMIF($C$2:$C107,C107,$K$2:$K107)-SUMIF($C$2:$C107,C107,$L$2:$L107)</f>
        <v>0</v>
      </c>
      <c r="N107" s="11">
        <f t="shared" si="3"/>
        <v>0</v>
      </c>
      <c r="O107" s="11"/>
      <c r="P107" s="11">
        <f>+SUMIF($C$3:$C107,C107,$N$3:$N107)-SUMIF($C$3:$C107,C107,$O$3:$O107)</f>
        <v>0</v>
      </c>
      <c r="Q107" s="5" t="e">
        <f t="shared" si="4"/>
        <v>#DIV/0!</v>
      </c>
    </row>
    <row r="108" spans="2:17" x14ac:dyDescent="0.3">
      <c r="B108" s="52"/>
      <c r="C108" s="52"/>
      <c r="D108" s="9" t="str">
        <f>+IF(ISERROR(UPPER(VLOOKUP(C108,CONFIG!H107:J285,3,FALSE)))," ",UPPER(VLOOKUP(C108,CONFIG!H107:J285,3,FALSE)))</f>
        <v xml:space="preserve"> </v>
      </c>
      <c r="E108" s="9"/>
      <c r="F108" s="9" t="str">
        <f>+IF(ISERROR(UPPER(VLOOKUP(E108,CONFIG!$D$2:$E$115,2,FALSE)))," ",UPPER(VLOOKUP(E108,CONFIG!$D$2:$E$115,2,FALSE)))</f>
        <v xml:space="preserve"> </v>
      </c>
      <c r="G108" s="2"/>
      <c r="H108" s="46"/>
      <c r="I108" s="5"/>
      <c r="J108" s="2"/>
      <c r="K108" s="2"/>
      <c r="L108" s="2"/>
      <c r="M108" s="2">
        <f>+SUMIF($C$2:$C108,C108,$K$2:$K108)-SUMIF($C$2:$C108,C108,$L$2:$L108)</f>
        <v>0</v>
      </c>
      <c r="N108" s="11">
        <f t="shared" si="3"/>
        <v>0</v>
      </c>
      <c r="O108" s="11"/>
      <c r="P108" s="11">
        <f>+SUMIF($C$3:$C108,C108,$N$3:$N108)-SUMIF($C$3:$C108,C108,$O$3:$O108)</f>
        <v>0</v>
      </c>
      <c r="Q108" s="5" t="e">
        <f t="shared" si="4"/>
        <v>#DIV/0!</v>
      </c>
    </row>
    <row r="109" spans="2:17" x14ac:dyDescent="0.3">
      <c r="B109" s="52"/>
      <c r="C109" s="52"/>
      <c r="D109" s="9" t="str">
        <f>+IF(ISERROR(UPPER(VLOOKUP(C109,CONFIG!H108:J286,3,FALSE)))," ",UPPER(VLOOKUP(C109,CONFIG!H108:J286,3,FALSE)))</f>
        <v xml:space="preserve"> </v>
      </c>
      <c r="E109" s="9"/>
      <c r="F109" s="9" t="str">
        <f>+IF(ISERROR(UPPER(VLOOKUP(E109,CONFIG!$D$2:$E$115,2,FALSE)))," ",UPPER(VLOOKUP(E109,CONFIG!$D$2:$E$115,2,FALSE)))</f>
        <v xml:space="preserve"> </v>
      </c>
      <c r="G109" s="2"/>
      <c r="H109" s="46"/>
      <c r="I109" s="5"/>
      <c r="J109" s="2"/>
      <c r="K109" s="2"/>
      <c r="L109" s="2"/>
      <c r="M109" s="2">
        <f>+SUMIF($C$2:$C109,C109,$K$2:$K109)-SUMIF($C$2:$C109,C109,$L$2:$L109)</f>
        <v>0</v>
      </c>
      <c r="N109" s="11">
        <f t="shared" si="3"/>
        <v>0</v>
      </c>
      <c r="O109" s="11"/>
      <c r="P109" s="11">
        <f>+SUMIF($C$3:$C109,C109,$N$3:$N109)-SUMIF($C$3:$C109,C109,$O$3:$O109)</f>
        <v>0</v>
      </c>
      <c r="Q109" s="5" t="e">
        <f t="shared" si="4"/>
        <v>#DIV/0!</v>
      </c>
    </row>
    <row r="110" spans="2:17" x14ac:dyDescent="0.3">
      <c r="B110" s="52"/>
      <c r="C110" s="52"/>
      <c r="D110" s="9" t="str">
        <f>+IF(ISERROR(UPPER(VLOOKUP(C110,CONFIG!H109:J287,3,FALSE)))," ",UPPER(VLOOKUP(C110,CONFIG!H109:J287,3,FALSE)))</f>
        <v xml:space="preserve"> </v>
      </c>
      <c r="E110" s="9"/>
      <c r="F110" s="9" t="str">
        <f>+IF(ISERROR(UPPER(VLOOKUP(E110,CONFIG!$D$2:$E$115,2,FALSE)))," ",UPPER(VLOOKUP(E110,CONFIG!$D$2:$E$115,2,FALSE)))</f>
        <v xml:space="preserve"> </v>
      </c>
      <c r="G110" s="2"/>
      <c r="H110" s="46"/>
      <c r="I110" s="5"/>
      <c r="J110" s="2"/>
      <c r="K110" s="2"/>
      <c r="L110" s="2"/>
      <c r="M110" s="2">
        <f>+SUMIF($C$2:$C110,C110,$K$2:$K110)-SUMIF($C$2:$C110,C110,$L$2:$L110)</f>
        <v>0</v>
      </c>
      <c r="N110" s="11">
        <f t="shared" si="3"/>
        <v>0</v>
      </c>
      <c r="O110" s="11"/>
      <c r="P110" s="11">
        <f>+SUMIF($C$3:$C110,C110,$N$3:$N110)-SUMIF($C$3:$C110,C110,$O$3:$O110)</f>
        <v>0</v>
      </c>
      <c r="Q110" s="5" t="e">
        <f t="shared" si="4"/>
        <v>#DIV/0!</v>
      </c>
    </row>
    <row r="111" spans="2:17" x14ac:dyDescent="0.3">
      <c r="B111" s="52"/>
      <c r="C111" s="52"/>
      <c r="D111" s="9" t="str">
        <f>+IF(ISERROR(UPPER(VLOOKUP(C111,CONFIG!H110:J288,3,FALSE)))," ",UPPER(VLOOKUP(C111,CONFIG!H110:J288,3,FALSE)))</f>
        <v xml:space="preserve"> </v>
      </c>
      <c r="E111" s="9"/>
      <c r="F111" s="9" t="str">
        <f>+IF(ISERROR(UPPER(VLOOKUP(E111,CONFIG!$D$2:$E$115,2,FALSE)))," ",UPPER(VLOOKUP(E111,CONFIG!$D$2:$E$115,2,FALSE)))</f>
        <v xml:space="preserve"> </v>
      </c>
      <c r="G111" s="2"/>
      <c r="H111" s="46"/>
      <c r="I111" s="5"/>
      <c r="J111" s="2"/>
      <c r="K111" s="2"/>
      <c r="L111" s="2"/>
      <c r="M111" s="2">
        <f>+SUMIF($C$2:$C111,C111,$K$2:$K111)-SUMIF($C$2:$C111,C111,$L$2:$L111)</f>
        <v>0</v>
      </c>
      <c r="N111" s="11">
        <f t="shared" si="3"/>
        <v>0</v>
      </c>
      <c r="O111" s="11"/>
      <c r="P111" s="11">
        <f>+SUMIF($C$3:$C111,C111,$N$3:$N111)-SUMIF($C$3:$C111,C111,$O$3:$O111)</f>
        <v>0</v>
      </c>
      <c r="Q111" s="5" t="e">
        <f t="shared" si="4"/>
        <v>#DIV/0!</v>
      </c>
    </row>
    <row r="112" spans="2:17" x14ac:dyDescent="0.3">
      <c r="B112" s="52"/>
      <c r="C112" s="52"/>
      <c r="D112" s="9" t="str">
        <f>+IF(ISERROR(UPPER(VLOOKUP(C112,CONFIG!H111:J289,3,FALSE)))," ",UPPER(VLOOKUP(C112,CONFIG!H111:J289,3,FALSE)))</f>
        <v xml:space="preserve"> </v>
      </c>
      <c r="E112" s="9"/>
      <c r="F112" s="9" t="str">
        <f>+IF(ISERROR(UPPER(VLOOKUP(E112,CONFIG!$D$2:$E$115,2,FALSE)))," ",UPPER(VLOOKUP(E112,CONFIG!$D$2:$E$115,2,FALSE)))</f>
        <v xml:space="preserve"> </v>
      </c>
      <c r="G112" s="2"/>
      <c r="H112" s="46"/>
      <c r="I112" s="5"/>
      <c r="J112" s="2"/>
      <c r="K112" s="2"/>
      <c r="L112" s="2"/>
      <c r="M112" s="2">
        <f>+SUMIF($C$2:$C112,C112,$K$2:$K112)-SUMIF($C$2:$C112,C112,$L$2:$L112)</f>
        <v>0</v>
      </c>
      <c r="N112" s="11">
        <f t="shared" si="3"/>
        <v>0</v>
      </c>
      <c r="O112" s="11"/>
      <c r="P112" s="11">
        <f>+SUMIF($C$3:$C112,C112,$N$3:$N112)-SUMIF($C$3:$C112,C112,$O$3:$O112)</f>
        <v>0</v>
      </c>
      <c r="Q112" s="5" t="e">
        <f t="shared" si="4"/>
        <v>#DIV/0!</v>
      </c>
    </row>
    <row r="113" spans="2:17" x14ac:dyDescent="0.3">
      <c r="B113" s="52"/>
      <c r="C113" s="52"/>
      <c r="D113" s="9" t="str">
        <f>+IF(ISERROR(UPPER(VLOOKUP(C113,CONFIG!H112:J290,3,FALSE)))," ",UPPER(VLOOKUP(C113,CONFIG!H112:J290,3,FALSE)))</f>
        <v xml:space="preserve"> </v>
      </c>
      <c r="E113" s="9"/>
      <c r="F113" s="9" t="str">
        <f>+IF(ISERROR(UPPER(VLOOKUP(E113,CONFIG!$D$2:$E$115,2,FALSE)))," ",UPPER(VLOOKUP(E113,CONFIG!$D$2:$E$115,2,FALSE)))</f>
        <v xml:space="preserve"> </v>
      </c>
      <c r="G113" s="2"/>
      <c r="H113" s="46"/>
      <c r="I113" s="5"/>
      <c r="J113" s="2"/>
      <c r="K113" s="2"/>
      <c r="L113" s="2"/>
      <c r="M113" s="2">
        <f>+SUMIF($C$2:$C113,C113,$K$2:$K113)-SUMIF($C$2:$C113,C113,$L$2:$L113)</f>
        <v>0</v>
      </c>
      <c r="N113" s="11">
        <f t="shared" si="3"/>
        <v>0</v>
      </c>
      <c r="O113" s="11"/>
      <c r="P113" s="11">
        <f>+SUMIF($C$3:$C113,C113,$N$3:$N113)-SUMIF($C$3:$C113,C113,$O$3:$O113)</f>
        <v>0</v>
      </c>
      <c r="Q113" s="5" t="e">
        <f t="shared" si="4"/>
        <v>#DIV/0!</v>
      </c>
    </row>
    <row r="114" spans="2:17" x14ac:dyDescent="0.3">
      <c r="B114" s="52"/>
      <c r="C114" s="52"/>
      <c r="D114" s="9" t="str">
        <f>+IF(ISERROR(UPPER(VLOOKUP(C114,CONFIG!H113:J291,3,FALSE)))," ",UPPER(VLOOKUP(C114,CONFIG!H113:J291,3,FALSE)))</f>
        <v xml:space="preserve"> </v>
      </c>
      <c r="E114" s="9"/>
      <c r="F114" s="9" t="str">
        <f>+IF(ISERROR(UPPER(VLOOKUP(E114,CONFIG!$D$2:$E$115,2,FALSE)))," ",UPPER(VLOOKUP(E114,CONFIG!$D$2:$E$115,2,FALSE)))</f>
        <v xml:space="preserve"> </v>
      </c>
      <c r="G114" s="2"/>
      <c r="H114" s="46"/>
      <c r="I114" s="5"/>
      <c r="J114" s="2"/>
      <c r="K114" s="2"/>
      <c r="L114" s="2"/>
      <c r="M114" s="2">
        <f>+SUMIF($C$2:$C114,C114,$K$2:$K114)-SUMIF($C$2:$C114,C114,$L$2:$L114)</f>
        <v>0</v>
      </c>
      <c r="N114" s="11">
        <f t="shared" si="3"/>
        <v>0</v>
      </c>
      <c r="O114" s="11"/>
      <c r="P114" s="11">
        <f>+SUMIF($C$3:$C114,C114,$N$3:$N114)-SUMIF($C$3:$C114,C114,$O$3:$O114)</f>
        <v>0</v>
      </c>
      <c r="Q114" s="5" t="e">
        <f t="shared" si="4"/>
        <v>#DIV/0!</v>
      </c>
    </row>
    <row r="115" spans="2:17" x14ac:dyDescent="0.3">
      <c r="B115" s="52"/>
      <c r="C115" s="52"/>
      <c r="D115" s="9" t="str">
        <f>+IF(ISERROR(UPPER(VLOOKUP(C115,CONFIG!H114:J292,3,FALSE)))," ",UPPER(VLOOKUP(C115,CONFIG!H114:J292,3,FALSE)))</f>
        <v xml:space="preserve"> </v>
      </c>
      <c r="E115" s="9"/>
      <c r="F115" s="9" t="str">
        <f>+IF(ISERROR(UPPER(VLOOKUP(E115,CONFIG!$D$2:$E$115,2,FALSE)))," ",UPPER(VLOOKUP(E115,CONFIG!$D$2:$E$115,2,FALSE)))</f>
        <v xml:space="preserve"> </v>
      </c>
      <c r="G115" s="2"/>
      <c r="H115" s="46"/>
      <c r="I115" s="5"/>
      <c r="J115" s="2"/>
      <c r="K115" s="2"/>
      <c r="L115" s="2"/>
      <c r="M115" s="2">
        <f>+SUMIF($C$2:$C115,C115,$K$2:$K115)-SUMIF($C$2:$C115,C115,$L$2:$L115)</f>
        <v>0</v>
      </c>
      <c r="N115" s="11">
        <f t="shared" si="3"/>
        <v>0</v>
      </c>
      <c r="O115" s="11"/>
      <c r="P115" s="11">
        <f>+SUMIF($C$3:$C115,C115,$N$3:$N115)-SUMIF($C$3:$C115,C115,$O$3:$O115)</f>
        <v>0</v>
      </c>
      <c r="Q115" s="5" t="e">
        <f t="shared" si="4"/>
        <v>#DIV/0!</v>
      </c>
    </row>
    <row r="116" spans="2:17" x14ac:dyDescent="0.3">
      <c r="B116" s="52"/>
      <c r="C116" s="52"/>
      <c r="D116" s="9" t="str">
        <f>+IF(ISERROR(UPPER(VLOOKUP(C116,CONFIG!H115:J293,3,FALSE)))," ",UPPER(VLOOKUP(C116,CONFIG!H115:J293,3,FALSE)))</f>
        <v xml:space="preserve"> </v>
      </c>
      <c r="E116" s="9"/>
      <c r="F116" s="9" t="str">
        <f>+IF(ISERROR(UPPER(VLOOKUP(E116,CONFIG!$D$2:$E$115,2,FALSE)))," ",UPPER(VLOOKUP(E116,CONFIG!$D$2:$E$115,2,FALSE)))</f>
        <v xml:space="preserve"> </v>
      </c>
      <c r="G116" s="2"/>
      <c r="H116" s="46"/>
      <c r="I116" s="5"/>
      <c r="J116" s="2"/>
      <c r="K116" s="2"/>
      <c r="L116" s="2"/>
      <c r="M116" s="2">
        <f>+SUMIF($C$2:$C116,C116,$K$2:$K116)-SUMIF($C$2:$C116,C116,$L$2:$L116)</f>
        <v>0</v>
      </c>
      <c r="N116" s="11">
        <f t="shared" si="3"/>
        <v>0</v>
      </c>
      <c r="O116" s="11"/>
      <c r="P116" s="11">
        <f>+SUMIF($C$3:$C116,C116,$N$3:$N116)-SUMIF($C$3:$C116,C116,$O$3:$O116)</f>
        <v>0</v>
      </c>
      <c r="Q116" s="5" t="e">
        <f t="shared" si="4"/>
        <v>#DIV/0!</v>
      </c>
    </row>
    <row r="117" spans="2:17" x14ac:dyDescent="0.3">
      <c r="B117" s="52"/>
      <c r="C117" s="52"/>
      <c r="D117" s="9" t="str">
        <f>+IF(ISERROR(UPPER(VLOOKUP(C117,CONFIG!H116:J294,3,FALSE)))," ",UPPER(VLOOKUP(C117,CONFIG!H116:J294,3,FALSE)))</f>
        <v xml:space="preserve"> </v>
      </c>
      <c r="E117" s="9"/>
      <c r="F117" s="9" t="str">
        <f>+IF(ISERROR(UPPER(VLOOKUP(E117,CONFIG!$D$2:$E$115,2,FALSE)))," ",UPPER(VLOOKUP(E117,CONFIG!$D$2:$E$115,2,FALSE)))</f>
        <v xml:space="preserve"> </v>
      </c>
      <c r="G117" s="2"/>
      <c r="H117" s="46"/>
      <c r="I117" s="5"/>
      <c r="J117" s="2"/>
      <c r="K117" s="2"/>
      <c r="L117" s="2"/>
      <c r="M117" s="2">
        <f>+SUMIF($C$2:$C117,C117,$K$2:$K117)-SUMIF($C$2:$C117,C117,$L$2:$L117)</f>
        <v>0</v>
      </c>
      <c r="N117" s="11">
        <f t="shared" si="3"/>
        <v>0</v>
      </c>
      <c r="O117" s="11"/>
      <c r="P117" s="11">
        <f>+SUMIF($C$3:$C117,C117,$N$3:$N117)-SUMIF($C$3:$C117,C117,$O$3:$O117)</f>
        <v>0</v>
      </c>
      <c r="Q117" s="5" t="e">
        <f t="shared" si="4"/>
        <v>#DIV/0!</v>
      </c>
    </row>
    <row r="118" spans="2:17" x14ac:dyDescent="0.3">
      <c r="B118" s="52"/>
      <c r="C118" s="52"/>
      <c r="D118" s="9" t="str">
        <f>+IF(ISERROR(UPPER(VLOOKUP(C118,CONFIG!H117:J295,3,FALSE)))," ",UPPER(VLOOKUP(C118,CONFIG!H117:J295,3,FALSE)))</f>
        <v xml:space="preserve"> </v>
      </c>
      <c r="E118" s="9"/>
      <c r="F118" s="9" t="str">
        <f>+IF(ISERROR(UPPER(VLOOKUP(E118,CONFIG!$D$2:$E$115,2,FALSE)))," ",UPPER(VLOOKUP(E118,CONFIG!$D$2:$E$115,2,FALSE)))</f>
        <v xml:space="preserve"> </v>
      </c>
      <c r="G118" s="2"/>
      <c r="H118" s="46"/>
      <c r="I118" s="5"/>
      <c r="J118" s="2"/>
      <c r="K118" s="2"/>
      <c r="L118" s="2"/>
      <c r="M118" s="2">
        <f>+SUMIF($C$2:$C118,C118,$K$2:$K118)-SUMIF($C$2:$C118,C118,$L$2:$L118)</f>
        <v>0</v>
      </c>
      <c r="N118" s="11">
        <f t="shared" si="3"/>
        <v>0</v>
      </c>
      <c r="O118" s="11"/>
      <c r="P118" s="11">
        <f>+SUMIF($C$3:$C118,C118,$N$3:$N118)-SUMIF($C$3:$C118,C118,$O$3:$O118)</f>
        <v>0</v>
      </c>
      <c r="Q118" s="5" t="e">
        <f t="shared" si="4"/>
        <v>#DIV/0!</v>
      </c>
    </row>
    <row r="119" spans="2:17" x14ac:dyDescent="0.3">
      <c r="B119" s="52"/>
      <c r="C119" s="52"/>
      <c r="D119" s="9" t="str">
        <f>+IF(ISERROR(UPPER(VLOOKUP(C119,CONFIG!H118:J296,3,FALSE)))," ",UPPER(VLOOKUP(C119,CONFIG!H118:J296,3,FALSE)))</f>
        <v xml:space="preserve"> </v>
      </c>
      <c r="E119" s="9"/>
      <c r="F119" s="9" t="str">
        <f>+IF(ISERROR(UPPER(VLOOKUP(E119,CONFIG!$D$2:$E$115,2,FALSE)))," ",UPPER(VLOOKUP(E119,CONFIG!$D$2:$E$115,2,FALSE)))</f>
        <v xml:space="preserve"> </v>
      </c>
      <c r="G119" s="2"/>
      <c r="H119" s="46"/>
      <c r="I119" s="5"/>
      <c r="J119" s="2"/>
      <c r="K119" s="2"/>
      <c r="L119" s="2"/>
      <c r="M119" s="2">
        <f>+SUMIF($C$2:$C119,C119,$K$2:$K119)-SUMIF($C$2:$C119,C119,$L$2:$L119)</f>
        <v>0</v>
      </c>
      <c r="N119" s="11">
        <f t="shared" si="3"/>
        <v>0</v>
      </c>
      <c r="O119" s="11"/>
      <c r="P119" s="11">
        <f>+SUMIF($C$3:$C119,C119,$N$3:$N119)-SUMIF($C$3:$C119,C119,$O$3:$O119)</f>
        <v>0</v>
      </c>
      <c r="Q119" s="5" t="e">
        <f t="shared" si="4"/>
        <v>#DIV/0!</v>
      </c>
    </row>
    <row r="120" spans="2:17" x14ac:dyDescent="0.3">
      <c r="B120" s="52"/>
      <c r="C120" s="52"/>
      <c r="D120" s="9" t="str">
        <f>+IF(ISERROR(UPPER(VLOOKUP(C120,CONFIG!H119:J297,3,FALSE)))," ",UPPER(VLOOKUP(C120,CONFIG!H119:J297,3,FALSE)))</f>
        <v xml:space="preserve"> </v>
      </c>
      <c r="E120" s="9"/>
      <c r="F120" s="9" t="str">
        <f>+IF(ISERROR(UPPER(VLOOKUP(E120,CONFIG!$D$2:$E$115,2,FALSE)))," ",UPPER(VLOOKUP(E120,CONFIG!$D$2:$E$115,2,FALSE)))</f>
        <v xml:space="preserve"> </v>
      </c>
      <c r="G120" s="2"/>
      <c r="H120" s="46"/>
      <c r="I120" s="5"/>
      <c r="J120" s="2"/>
      <c r="K120" s="2"/>
      <c r="L120" s="2"/>
      <c r="M120" s="2">
        <f>+SUMIF($C$2:$C120,C120,$K$2:$K120)-SUMIF($C$2:$C120,C120,$L$2:$L120)</f>
        <v>0</v>
      </c>
      <c r="N120" s="11">
        <f t="shared" si="3"/>
        <v>0</v>
      </c>
      <c r="O120" s="11"/>
      <c r="P120" s="11">
        <f>+SUMIF($C$3:$C120,C120,$N$3:$N120)-SUMIF($C$3:$C120,C120,$O$3:$O120)</f>
        <v>0</v>
      </c>
      <c r="Q120" s="5" t="e">
        <f t="shared" si="4"/>
        <v>#DIV/0!</v>
      </c>
    </row>
    <row r="121" spans="2:17" x14ac:dyDescent="0.3">
      <c r="B121" s="52"/>
      <c r="C121" s="52"/>
      <c r="D121" s="9" t="str">
        <f>+IF(ISERROR(UPPER(VLOOKUP(C121,CONFIG!H120:J298,3,FALSE)))," ",UPPER(VLOOKUP(C121,CONFIG!H120:J298,3,FALSE)))</f>
        <v xml:space="preserve"> </v>
      </c>
      <c r="E121" s="9"/>
      <c r="F121" s="9" t="str">
        <f>+IF(ISERROR(UPPER(VLOOKUP(E121,CONFIG!$D$2:$E$115,2,FALSE)))," ",UPPER(VLOOKUP(E121,CONFIG!$D$2:$E$115,2,FALSE)))</f>
        <v xml:space="preserve"> </v>
      </c>
      <c r="G121" s="2"/>
      <c r="H121" s="46"/>
      <c r="I121" s="5"/>
      <c r="J121" s="2"/>
      <c r="K121" s="2"/>
      <c r="L121" s="2"/>
      <c r="M121" s="2">
        <f>+SUMIF($C$2:$C121,C121,$K$2:$K121)-SUMIF($C$2:$C121,C121,$L$2:$L121)</f>
        <v>0</v>
      </c>
      <c r="N121" s="11">
        <f t="shared" si="3"/>
        <v>0</v>
      </c>
      <c r="O121" s="11"/>
      <c r="P121" s="11">
        <f>+SUMIF($C$3:$C121,C121,$N$3:$N121)-SUMIF($C$3:$C121,C121,$O$3:$O121)</f>
        <v>0</v>
      </c>
      <c r="Q121" s="5" t="e">
        <f t="shared" si="4"/>
        <v>#DIV/0!</v>
      </c>
    </row>
    <row r="122" spans="2:17" x14ac:dyDescent="0.3">
      <c r="B122" s="52"/>
      <c r="C122" s="52"/>
      <c r="D122" s="9" t="str">
        <f>+IF(ISERROR(UPPER(VLOOKUP(C122,CONFIG!H121:J299,3,FALSE)))," ",UPPER(VLOOKUP(C122,CONFIG!H121:J299,3,FALSE)))</f>
        <v xml:space="preserve"> </v>
      </c>
      <c r="E122" s="9"/>
      <c r="F122" s="9" t="str">
        <f>+IF(ISERROR(UPPER(VLOOKUP(E122,CONFIG!$D$2:$E$115,2,FALSE)))," ",UPPER(VLOOKUP(E122,CONFIG!$D$2:$E$115,2,FALSE)))</f>
        <v xml:space="preserve"> </v>
      </c>
      <c r="G122" s="2"/>
      <c r="H122" s="46"/>
      <c r="I122" s="5"/>
      <c r="J122" s="2"/>
      <c r="K122" s="2"/>
      <c r="L122" s="2"/>
      <c r="M122" s="2">
        <f>+SUMIF($C$2:$C122,C122,$K$2:$K122)-SUMIF($C$2:$C122,C122,$L$2:$L122)</f>
        <v>0</v>
      </c>
      <c r="N122" s="11">
        <f t="shared" si="3"/>
        <v>0</v>
      </c>
      <c r="O122" s="11"/>
      <c r="P122" s="11">
        <f>+SUMIF($C$3:$C122,C122,$N$3:$N122)-SUMIF($C$3:$C122,C122,$O$3:$O122)</f>
        <v>0</v>
      </c>
      <c r="Q122" s="5" t="e">
        <f t="shared" si="4"/>
        <v>#DIV/0!</v>
      </c>
    </row>
    <row r="123" spans="2:17" x14ac:dyDescent="0.3">
      <c r="B123" s="52"/>
      <c r="C123" s="52"/>
      <c r="D123" s="9" t="str">
        <f>+IF(ISERROR(UPPER(VLOOKUP(C123,CONFIG!H122:J300,3,FALSE)))," ",UPPER(VLOOKUP(C123,CONFIG!H122:J300,3,FALSE)))</f>
        <v xml:space="preserve"> </v>
      </c>
      <c r="E123" s="9"/>
      <c r="F123" s="9" t="str">
        <f>+IF(ISERROR(UPPER(VLOOKUP(E123,CONFIG!$D$2:$E$115,2,FALSE)))," ",UPPER(VLOOKUP(E123,CONFIG!$D$2:$E$115,2,FALSE)))</f>
        <v xml:space="preserve"> </v>
      </c>
      <c r="G123" s="2"/>
      <c r="H123" s="46"/>
      <c r="I123" s="5"/>
      <c r="J123" s="2"/>
      <c r="K123" s="2"/>
      <c r="L123" s="2"/>
      <c r="M123" s="2">
        <f>+SUMIF($C$2:$C123,C123,$K$2:$K123)-SUMIF($C$2:$C123,C123,$L$2:$L123)</f>
        <v>0</v>
      </c>
      <c r="N123" s="11">
        <f t="shared" si="3"/>
        <v>0</v>
      </c>
      <c r="O123" s="11"/>
      <c r="P123" s="11">
        <f>+SUMIF($C$3:$C123,C123,$N$3:$N123)-SUMIF($C$3:$C123,C123,$O$3:$O123)</f>
        <v>0</v>
      </c>
      <c r="Q123" s="5" t="e">
        <f t="shared" si="4"/>
        <v>#DIV/0!</v>
      </c>
    </row>
    <row r="124" spans="2:17" x14ac:dyDescent="0.3">
      <c r="B124" s="52"/>
      <c r="C124" s="52"/>
      <c r="D124" s="9" t="str">
        <f>+IF(ISERROR(UPPER(VLOOKUP(C124,CONFIG!H123:J301,3,FALSE)))," ",UPPER(VLOOKUP(C124,CONFIG!H123:J301,3,FALSE)))</f>
        <v xml:space="preserve"> </v>
      </c>
      <c r="E124" s="9"/>
      <c r="F124" s="9" t="str">
        <f>+IF(ISERROR(UPPER(VLOOKUP(E124,CONFIG!$D$2:$E$115,2,FALSE)))," ",UPPER(VLOOKUP(E124,CONFIG!$D$2:$E$115,2,FALSE)))</f>
        <v xml:space="preserve"> </v>
      </c>
      <c r="G124" s="2"/>
      <c r="H124" s="46"/>
      <c r="I124" s="5"/>
      <c r="J124" s="2"/>
      <c r="K124" s="2"/>
      <c r="L124" s="2"/>
      <c r="M124" s="2">
        <f>+SUMIF($C$2:$C124,C124,$K$2:$K124)-SUMIF($C$2:$C124,C124,$L$2:$L124)</f>
        <v>0</v>
      </c>
      <c r="N124" s="11">
        <f t="shared" si="3"/>
        <v>0</v>
      </c>
      <c r="O124" s="11"/>
      <c r="P124" s="11">
        <f>+SUMIF($C$3:$C124,C124,$N$3:$N124)-SUMIF($C$3:$C124,C124,$O$3:$O124)</f>
        <v>0</v>
      </c>
      <c r="Q124" s="5" t="e">
        <f t="shared" si="4"/>
        <v>#DIV/0!</v>
      </c>
    </row>
    <row r="125" spans="2:17" x14ac:dyDescent="0.3">
      <c r="B125" s="52"/>
      <c r="C125" s="52"/>
      <c r="D125" s="9" t="str">
        <f>+IF(ISERROR(UPPER(VLOOKUP(C125,CONFIG!H124:J302,3,FALSE)))," ",UPPER(VLOOKUP(C125,CONFIG!H124:J302,3,FALSE)))</f>
        <v xml:space="preserve"> </v>
      </c>
      <c r="E125" s="9"/>
      <c r="F125" s="9" t="str">
        <f>+IF(ISERROR(UPPER(VLOOKUP(E125,CONFIG!$D$2:$E$115,2,FALSE)))," ",UPPER(VLOOKUP(E125,CONFIG!$D$2:$E$115,2,FALSE)))</f>
        <v xml:space="preserve"> </v>
      </c>
      <c r="G125" s="2"/>
      <c r="H125" s="46"/>
      <c r="I125" s="5"/>
      <c r="J125" s="2"/>
      <c r="K125" s="2"/>
      <c r="L125" s="2"/>
      <c r="M125" s="2">
        <f>+SUMIF($C$2:$C125,C125,$K$2:$K125)-SUMIF($C$2:$C125,C125,$L$2:$L125)</f>
        <v>0</v>
      </c>
      <c r="N125" s="11">
        <f t="shared" si="3"/>
        <v>0</v>
      </c>
      <c r="O125" s="11"/>
      <c r="P125" s="11">
        <f>+SUMIF($C$3:$C125,C125,$N$3:$N125)-SUMIF($C$3:$C125,C125,$O$3:$O125)</f>
        <v>0</v>
      </c>
      <c r="Q125" s="5" t="e">
        <f t="shared" si="4"/>
        <v>#DIV/0!</v>
      </c>
    </row>
    <row r="126" spans="2:17" x14ac:dyDescent="0.3">
      <c r="B126" s="52"/>
      <c r="C126" s="52"/>
      <c r="D126" s="9" t="str">
        <f>+IF(ISERROR(UPPER(VLOOKUP(C126,CONFIG!H125:J303,3,FALSE)))," ",UPPER(VLOOKUP(C126,CONFIG!H125:J303,3,FALSE)))</f>
        <v xml:space="preserve"> </v>
      </c>
      <c r="E126" s="9"/>
      <c r="F126" s="9" t="str">
        <f>+IF(ISERROR(UPPER(VLOOKUP(E126,CONFIG!$D$2:$E$115,2,FALSE)))," ",UPPER(VLOOKUP(E126,CONFIG!$D$2:$E$115,2,FALSE)))</f>
        <v xml:space="preserve"> </v>
      </c>
      <c r="G126" s="2"/>
      <c r="H126" s="46"/>
      <c r="I126" s="5"/>
      <c r="J126" s="2"/>
      <c r="K126" s="2"/>
      <c r="L126" s="2"/>
      <c r="M126" s="2">
        <f>+SUMIF($C$2:$C126,C126,$K$2:$K126)-SUMIF($C$2:$C126,C126,$L$2:$L126)</f>
        <v>0</v>
      </c>
      <c r="N126" s="11">
        <f t="shared" si="3"/>
        <v>0</v>
      </c>
      <c r="O126" s="11"/>
      <c r="P126" s="11">
        <f>+SUMIF($C$3:$C126,C126,$N$3:$N126)-SUMIF($C$3:$C126,C126,$O$3:$O126)</f>
        <v>0</v>
      </c>
      <c r="Q126" s="5" t="e">
        <f t="shared" si="4"/>
        <v>#DIV/0!</v>
      </c>
    </row>
    <row r="127" spans="2:17" x14ac:dyDescent="0.3">
      <c r="B127" s="52"/>
      <c r="C127" s="52"/>
      <c r="D127" s="9" t="str">
        <f>+IF(ISERROR(UPPER(VLOOKUP(C127,CONFIG!H126:J304,3,FALSE)))," ",UPPER(VLOOKUP(C127,CONFIG!H126:J304,3,FALSE)))</f>
        <v xml:space="preserve"> </v>
      </c>
      <c r="E127" s="9"/>
      <c r="F127" s="9" t="str">
        <f>+IF(ISERROR(UPPER(VLOOKUP(E127,CONFIG!$D$2:$E$115,2,FALSE)))," ",UPPER(VLOOKUP(E127,CONFIG!$D$2:$E$115,2,FALSE)))</f>
        <v xml:space="preserve"> </v>
      </c>
      <c r="G127" s="2"/>
      <c r="H127" s="46"/>
      <c r="I127" s="5"/>
      <c r="J127" s="2"/>
      <c r="K127" s="2"/>
      <c r="L127" s="2"/>
      <c r="M127" s="2">
        <f>+SUMIF($C$2:$C127,C127,$K$2:$K127)-SUMIF($C$2:$C127,C127,$L$2:$L127)</f>
        <v>0</v>
      </c>
      <c r="N127" s="11">
        <f t="shared" si="3"/>
        <v>0</v>
      </c>
      <c r="O127" s="11"/>
      <c r="P127" s="11">
        <f>+SUMIF($C$3:$C127,C127,$N$3:$N127)-SUMIF($C$3:$C127,C127,$O$3:$O127)</f>
        <v>0</v>
      </c>
      <c r="Q127" s="5" t="e">
        <f t="shared" si="4"/>
        <v>#DIV/0!</v>
      </c>
    </row>
    <row r="128" spans="2:17" x14ac:dyDescent="0.3">
      <c r="B128" s="52"/>
      <c r="C128" s="52"/>
      <c r="D128" s="9" t="str">
        <f>+IF(ISERROR(UPPER(VLOOKUP(C128,CONFIG!H127:J305,3,FALSE)))," ",UPPER(VLOOKUP(C128,CONFIG!H127:J305,3,FALSE)))</f>
        <v xml:space="preserve"> </v>
      </c>
      <c r="E128" s="9"/>
      <c r="F128" s="9" t="str">
        <f>+IF(ISERROR(UPPER(VLOOKUP(E128,CONFIG!$D$2:$E$115,2,FALSE)))," ",UPPER(VLOOKUP(E128,CONFIG!$D$2:$E$115,2,FALSE)))</f>
        <v xml:space="preserve"> </v>
      </c>
      <c r="G128" s="2"/>
      <c r="H128" s="46"/>
      <c r="I128" s="5"/>
      <c r="J128" s="2"/>
      <c r="K128" s="2"/>
      <c r="L128" s="2"/>
      <c r="M128" s="2">
        <f>+SUMIF($C$2:$C128,C128,$K$2:$K128)-SUMIF($C$2:$C128,C128,$L$2:$L128)</f>
        <v>0</v>
      </c>
      <c r="N128" s="11">
        <f t="shared" si="3"/>
        <v>0</v>
      </c>
      <c r="O128" s="11"/>
      <c r="P128" s="11">
        <f>+SUMIF($C$3:$C128,C128,$N$3:$N128)-SUMIF($C$3:$C128,C128,$O$3:$O128)</f>
        <v>0</v>
      </c>
      <c r="Q128" s="5" t="e">
        <f t="shared" si="4"/>
        <v>#DIV/0!</v>
      </c>
    </row>
    <row r="129" spans="2:17" x14ac:dyDescent="0.3">
      <c r="B129" s="52"/>
      <c r="C129" s="52"/>
      <c r="D129" s="9" t="str">
        <f>+IF(ISERROR(UPPER(VLOOKUP(C129,CONFIG!H128:J306,3,FALSE)))," ",UPPER(VLOOKUP(C129,CONFIG!H128:J306,3,FALSE)))</f>
        <v xml:space="preserve"> </v>
      </c>
      <c r="E129" s="9"/>
      <c r="F129" s="9" t="str">
        <f>+IF(ISERROR(UPPER(VLOOKUP(E129,CONFIG!$D$2:$E$115,2,FALSE)))," ",UPPER(VLOOKUP(E129,CONFIG!$D$2:$E$115,2,FALSE)))</f>
        <v xml:space="preserve"> </v>
      </c>
      <c r="G129" s="2"/>
      <c r="H129" s="46"/>
      <c r="I129" s="5"/>
      <c r="J129" s="2"/>
      <c r="K129" s="2"/>
      <c r="L129" s="2"/>
      <c r="M129" s="2">
        <f>+SUMIF($C$2:$C129,C129,$K$2:$K129)-SUMIF($C$2:$C129,C129,$L$2:$L129)</f>
        <v>0</v>
      </c>
      <c r="N129" s="11">
        <f t="shared" si="3"/>
        <v>0</v>
      </c>
      <c r="O129" s="11"/>
      <c r="P129" s="11">
        <f>+SUMIF($C$3:$C129,C129,$N$3:$N129)-SUMIF($C$3:$C129,C129,$O$3:$O129)</f>
        <v>0</v>
      </c>
      <c r="Q129" s="5" t="e">
        <f t="shared" si="4"/>
        <v>#DIV/0!</v>
      </c>
    </row>
    <row r="130" spans="2:17" x14ac:dyDescent="0.3">
      <c r="B130" s="52"/>
      <c r="C130" s="52"/>
      <c r="D130" s="9" t="str">
        <f>+IF(ISERROR(UPPER(VLOOKUP(C130,CONFIG!H129:J307,3,FALSE)))," ",UPPER(VLOOKUP(C130,CONFIG!H129:J307,3,FALSE)))</f>
        <v xml:space="preserve"> </v>
      </c>
      <c r="E130" s="9"/>
      <c r="F130" s="9" t="str">
        <f>+IF(ISERROR(UPPER(VLOOKUP(E130,CONFIG!$D$2:$E$115,2,FALSE)))," ",UPPER(VLOOKUP(E130,CONFIG!$D$2:$E$115,2,FALSE)))</f>
        <v xml:space="preserve"> </v>
      </c>
      <c r="G130" s="2"/>
      <c r="H130" s="46"/>
      <c r="I130" s="5"/>
      <c r="J130" s="2"/>
      <c r="K130" s="2"/>
      <c r="L130" s="2"/>
      <c r="M130" s="2">
        <f>+SUMIF($C$2:$C130,C130,$K$2:$K130)-SUMIF($C$2:$C130,C130,$L$2:$L130)</f>
        <v>0</v>
      </c>
      <c r="N130" s="11">
        <f t="shared" si="3"/>
        <v>0</v>
      </c>
      <c r="O130" s="11"/>
      <c r="P130" s="11">
        <f>+SUMIF($C$3:$C130,C130,$N$3:$N130)-SUMIF($C$3:$C130,C130,$O$3:$O130)</f>
        <v>0</v>
      </c>
      <c r="Q130" s="5" t="e">
        <f t="shared" si="4"/>
        <v>#DIV/0!</v>
      </c>
    </row>
    <row r="131" spans="2:17" x14ac:dyDescent="0.3">
      <c r="B131" s="52"/>
      <c r="C131" s="52"/>
      <c r="D131" s="9" t="str">
        <f>+IF(ISERROR(UPPER(VLOOKUP(C131,CONFIG!H130:J308,3,FALSE)))," ",UPPER(VLOOKUP(C131,CONFIG!H130:J308,3,FALSE)))</f>
        <v xml:space="preserve"> </v>
      </c>
      <c r="E131" s="9"/>
      <c r="F131" s="9" t="str">
        <f>+IF(ISERROR(UPPER(VLOOKUP(E131,CONFIG!$D$2:$E$115,2,FALSE)))," ",UPPER(VLOOKUP(E131,CONFIG!$D$2:$E$115,2,FALSE)))</f>
        <v xml:space="preserve"> </v>
      </c>
      <c r="G131" s="2"/>
      <c r="H131" s="46"/>
      <c r="I131" s="5"/>
      <c r="J131" s="2"/>
      <c r="K131" s="2"/>
      <c r="L131" s="2"/>
      <c r="M131" s="2">
        <f>+SUMIF($C$2:$C131,C131,$K$2:$K131)-SUMIF($C$2:$C131,C131,$L$2:$L131)</f>
        <v>0</v>
      </c>
      <c r="N131" s="11">
        <f t="shared" si="3"/>
        <v>0</v>
      </c>
      <c r="O131" s="11"/>
      <c r="P131" s="11">
        <f>+SUMIF($C$3:$C131,C131,$N$3:$N131)-SUMIF($C$3:$C131,C131,$O$3:$O131)</f>
        <v>0</v>
      </c>
      <c r="Q131" s="5" t="e">
        <f t="shared" si="4"/>
        <v>#DIV/0!</v>
      </c>
    </row>
    <row r="132" spans="2:17" x14ac:dyDescent="0.3">
      <c r="B132" s="52"/>
      <c r="C132" s="52"/>
      <c r="D132" s="9" t="str">
        <f>+IF(ISERROR(UPPER(VLOOKUP(C132,CONFIG!H131:J309,3,FALSE)))," ",UPPER(VLOOKUP(C132,CONFIG!H131:J309,3,FALSE)))</f>
        <v xml:space="preserve"> </v>
      </c>
      <c r="E132" s="9"/>
      <c r="F132" s="9" t="str">
        <f>+IF(ISERROR(UPPER(VLOOKUP(E132,CONFIG!$D$2:$E$115,2,FALSE)))," ",UPPER(VLOOKUP(E132,CONFIG!$D$2:$E$115,2,FALSE)))</f>
        <v xml:space="preserve"> </v>
      </c>
      <c r="G132" s="2"/>
      <c r="H132" s="46"/>
      <c r="I132" s="5"/>
      <c r="J132" s="2"/>
      <c r="K132" s="2"/>
      <c r="L132" s="2"/>
      <c r="M132" s="2">
        <f>+SUMIF($C$2:$C132,C132,$K$2:$K132)-SUMIF($C$2:$C132,C132,$L$2:$L132)</f>
        <v>0</v>
      </c>
      <c r="N132" s="11">
        <f t="shared" ref="N132:N195" si="5">+K132*J132</f>
        <v>0</v>
      </c>
      <c r="O132" s="11"/>
      <c r="P132" s="11">
        <f>+SUMIF($C$3:$C132,C132,$N$3:$N132)-SUMIF($C$3:$C132,C132,$O$3:$O132)</f>
        <v>0</v>
      </c>
      <c r="Q132" s="5" t="e">
        <f t="shared" ref="Q132:Q195" si="6">+P132/M132</f>
        <v>#DIV/0!</v>
      </c>
    </row>
    <row r="133" spans="2:17" x14ac:dyDescent="0.3">
      <c r="B133" s="52"/>
      <c r="C133" s="52"/>
      <c r="D133" s="9" t="str">
        <f>+IF(ISERROR(UPPER(VLOOKUP(C133,CONFIG!H132:J310,3,FALSE)))," ",UPPER(VLOOKUP(C133,CONFIG!H132:J310,3,FALSE)))</f>
        <v xml:space="preserve"> </v>
      </c>
      <c r="E133" s="9"/>
      <c r="F133" s="9" t="str">
        <f>+IF(ISERROR(UPPER(VLOOKUP(E133,CONFIG!$D$2:$E$115,2,FALSE)))," ",UPPER(VLOOKUP(E133,CONFIG!$D$2:$E$115,2,FALSE)))</f>
        <v xml:space="preserve"> </v>
      </c>
      <c r="G133" s="2"/>
      <c r="H133" s="46"/>
      <c r="I133" s="5"/>
      <c r="J133" s="2"/>
      <c r="K133" s="2"/>
      <c r="L133" s="2"/>
      <c r="M133" s="2">
        <f>+SUMIF($C$2:$C133,C133,$K$2:$K133)-SUMIF($C$2:$C133,C133,$L$2:$L133)</f>
        <v>0</v>
      </c>
      <c r="N133" s="11">
        <f t="shared" si="5"/>
        <v>0</v>
      </c>
      <c r="O133" s="11"/>
      <c r="P133" s="11">
        <f>+SUMIF($C$3:$C133,C133,$N$3:$N133)-SUMIF($C$3:$C133,C133,$O$3:$O133)</f>
        <v>0</v>
      </c>
      <c r="Q133" s="5" t="e">
        <f t="shared" si="6"/>
        <v>#DIV/0!</v>
      </c>
    </row>
    <row r="134" spans="2:17" x14ac:dyDescent="0.3">
      <c r="B134" s="52"/>
      <c r="C134" s="52"/>
      <c r="D134" s="9" t="str">
        <f>+IF(ISERROR(UPPER(VLOOKUP(C134,CONFIG!H133:J311,3,FALSE)))," ",UPPER(VLOOKUP(C134,CONFIG!H133:J311,3,FALSE)))</f>
        <v xml:space="preserve"> </v>
      </c>
      <c r="E134" s="9"/>
      <c r="F134" s="9" t="str">
        <f>+IF(ISERROR(UPPER(VLOOKUP(E134,CONFIG!$D$2:$E$115,2,FALSE)))," ",UPPER(VLOOKUP(E134,CONFIG!$D$2:$E$115,2,FALSE)))</f>
        <v xml:space="preserve"> </v>
      </c>
      <c r="G134" s="2"/>
      <c r="H134" s="46"/>
      <c r="I134" s="5"/>
      <c r="J134" s="2"/>
      <c r="K134" s="2"/>
      <c r="L134" s="2"/>
      <c r="M134" s="2">
        <f>+SUMIF($C$2:$C134,C134,$K$2:$K134)-SUMIF($C$2:$C134,C134,$L$2:$L134)</f>
        <v>0</v>
      </c>
      <c r="N134" s="11">
        <f t="shared" si="5"/>
        <v>0</v>
      </c>
      <c r="O134" s="11"/>
      <c r="P134" s="11">
        <f t="shared" ref="P134:P197" ca="1" si="7">+SUMIF($C$3:$O$19,C134,$N$3:$N$25)-SUMIF($C$3:$O$19,C134,$O$3:$O$25)</f>
        <v>0</v>
      </c>
      <c r="Q134" s="5" t="e">
        <f t="shared" ca="1" si="6"/>
        <v>#DIV/0!</v>
      </c>
    </row>
    <row r="135" spans="2:17" x14ac:dyDescent="0.3">
      <c r="B135" s="52"/>
      <c r="C135" s="52"/>
      <c r="D135" s="9" t="str">
        <f>+IF(ISERROR(UPPER(VLOOKUP(C135,CONFIG!H134:J312,3,FALSE)))," ",UPPER(VLOOKUP(C135,CONFIG!H134:J312,3,FALSE)))</f>
        <v xml:space="preserve"> </v>
      </c>
      <c r="E135" s="9"/>
      <c r="F135" s="9" t="str">
        <f>+IF(ISERROR(UPPER(VLOOKUP(E135,CONFIG!$D$2:$E$115,2,FALSE)))," ",UPPER(VLOOKUP(E135,CONFIG!$D$2:$E$115,2,FALSE)))</f>
        <v xml:space="preserve"> </v>
      </c>
      <c r="G135" s="2"/>
      <c r="H135" s="46"/>
      <c r="I135" s="5"/>
      <c r="J135" s="2"/>
      <c r="K135" s="2"/>
      <c r="L135" s="2"/>
      <c r="M135" s="2">
        <f>+SUMIF($C$2:$C135,C135,$K$2:$K135)-SUMIF($C$2:$C135,C135,$L$2:$L135)</f>
        <v>0</v>
      </c>
      <c r="N135" s="11">
        <f t="shared" si="5"/>
        <v>0</v>
      </c>
      <c r="O135" s="11"/>
      <c r="P135" s="11">
        <f t="shared" ca="1" si="7"/>
        <v>0</v>
      </c>
      <c r="Q135" s="5" t="e">
        <f t="shared" ca="1" si="6"/>
        <v>#DIV/0!</v>
      </c>
    </row>
    <row r="136" spans="2:17" x14ac:dyDescent="0.3">
      <c r="B136" s="52"/>
      <c r="C136" s="52"/>
      <c r="D136" s="9" t="str">
        <f>+IF(ISERROR(UPPER(VLOOKUP(C136,CONFIG!H135:J313,3,FALSE)))," ",UPPER(VLOOKUP(C136,CONFIG!H135:J313,3,FALSE)))</f>
        <v xml:space="preserve"> </v>
      </c>
      <c r="E136" s="9"/>
      <c r="F136" s="9" t="str">
        <f>+IF(ISERROR(UPPER(VLOOKUP(E136,CONFIG!$D$2:$E$115,2,FALSE)))," ",UPPER(VLOOKUP(E136,CONFIG!$D$2:$E$115,2,FALSE)))</f>
        <v xml:space="preserve"> </v>
      </c>
      <c r="G136" s="2"/>
      <c r="H136" s="46"/>
      <c r="I136" s="5"/>
      <c r="J136" s="2"/>
      <c r="K136" s="2"/>
      <c r="L136" s="2"/>
      <c r="M136" s="2">
        <f>+SUMIF($C$2:$C136,C136,$K$2:$K136)-SUMIF($C$2:$C136,C136,$L$2:$L136)</f>
        <v>0</v>
      </c>
      <c r="N136" s="11">
        <f t="shared" si="5"/>
        <v>0</v>
      </c>
      <c r="O136" s="11"/>
      <c r="P136" s="11">
        <f t="shared" ca="1" si="7"/>
        <v>0</v>
      </c>
      <c r="Q136" s="5" t="e">
        <f t="shared" ca="1" si="6"/>
        <v>#DIV/0!</v>
      </c>
    </row>
    <row r="137" spans="2:17" x14ac:dyDescent="0.3">
      <c r="B137" s="52"/>
      <c r="C137" s="52"/>
      <c r="D137" s="9" t="str">
        <f>+IF(ISERROR(UPPER(VLOOKUP(C137,CONFIG!H136:J314,3,FALSE)))," ",UPPER(VLOOKUP(C137,CONFIG!H136:J314,3,FALSE)))</f>
        <v xml:space="preserve"> </v>
      </c>
      <c r="E137" s="9"/>
      <c r="F137" s="9" t="str">
        <f>+IF(ISERROR(UPPER(VLOOKUP(E137,CONFIG!$D$2:$E$115,2,FALSE)))," ",UPPER(VLOOKUP(E137,CONFIG!$D$2:$E$115,2,FALSE)))</f>
        <v xml:space="preserve"> </v>
      </c>
      <c r="G137" s="2"/>
      <c r="H137" s="46"/>
      <c r="I137" s="5"/>
      <c r="J137" s="2"/>
      <c r="K137" s="2"/>
      <c r="L137" s="2"/>
      <c r="M137" s="2">
        <f>+SUMIF($C$2:$C137,C137,$K$2:$K137)-SUMIF($C$2:$C137,C137,$L$2:$L137)</f>
        <v>0</v>
      </c>
      <c r="N137" s="11">
        <f t="shared" si="5"/>
        <v>0</v>
      </c>
      <c r="O137" s="11"/>
      <c r="P137" s="11">
        <f t="shared" ca="1" si="7"/>
        <v>0</v>
      </c>
      <c r="Q137" s="5" t="e">
        <f t="shared" ca="1" si="6"/>
        <v>#DIV/0!</v>
      </c>
    </row>
    <row r="138" spans="2:17" x14ac:dyDescent="0.3">
      <c r="B138" s="52"/>
      <c r="C138" s="52"/>
      <c r="D138" s="9" t="str">
        <f>+IF(ISERROR(UPPER(VLOOKUP(C138,CONFIG!H137:J315,3,FALSE)))," ",UPPER(VLOOKUP(C138,CONFIG!H137:J315,3,FALSE)))</f>
        <v xml:space="preserve"> </v>
      </c>
      <c r="E138" s="9"/>
      <c r="F138" s="9" t="str">
        <f>+IF(ISERROR(UPPER(VLOOKUP(E138,CONFIG!$D$2:$E$115,2,FALSE)))," ",UPPER(VLOOKUP(E138,CONFIG!$D$2:$E$115,2,FALSE)))</f>
        <v xml:space="preserve"> </v>
      </c>
      <c r="G138" s="2"/>
      <c r="H138" s="46"/>
      <c r="I138" s="5"/>
      <c r="J138" s="2"/>
      <c r="K138" s="2"/>
      <c r="L138" s="2"/>
      <c r="M138" s="2">
        <f>+SUMIF($C$2:$C138,C138,$K$2:$K138)-SUMIF($C$2:$C138,C138,$L$2:$L138)</f>
        <v>0</v>
      </c>
      <c r="N138" s="11">
        <f t="shared" si="5"/>
        <v>0</v>
      </c>
      <c r="O138" s="11"/>
      <c r="P138" s="11">
        <f t="shared" ca="1" si="7"/>
        <v>0</v>
      </c>
      <c r="Q138" s="5" t="e">
        <f t="shared" ca="1" si="6"/>
        <v>#DIV/0!</v>
      </c>
    </row>
    <row r="139" spans="2:17" x14ac:dyDescent="0.3">
      <c r="B139" s="52"/>
      <c r="C139" s="52"/>
      <c r="D139" s="9" t="str">
        <f>+IF(ISERROR(UPPER(VLOOKUP(C139,CONFIG!H138:J316,3,FALSE)))," ",UPPER(VLOOKUP(C139,CONFIG!H138:J316,3,FALSE)))</f>
        <v xml:space="preserve"> </v>
      </c>
      <c r="E139" s="9"/>
      <c r="F139" s="9" t="str">
        <f>+IF(ISERROR(UPPER(VLOOKUP(E139,CONFIG!$D$2:$E$115,2,FALSE)))," ",UPPER(VLOOKUP(E139,CONFIG!$D$2:$E$115,2,FALSE)))</f>
        <v xml:space="preserve"> </v>
      </c>
      <c r="G139" s="2"/>
      <c r="H139" s="46"/>
      <c r="I139" s="5"/>
      <c r="J139" s="2"/>
      <c r="K139" s="2"/>
      <c r="L139" s="2"/>
      <c r="M139" s="2">
        <f>+SUMIF($C$2:$C139,C139,$K$2:$K139)-SUMIF($C$2:$C139,C139,$L$2:$L139)</f>
        <v>0</v>
      </c>
      <c r="N139" s="11">
        <f t="shared" si="5"/>
        <v>0</v>
      </c>
      <c r="O139" s="11"/>
      <c r="P139" s="11">
        <f t="shared" ca="1" si="7"/>
        <v>0</v>
      </c>
      <c r="Q139" s="5" t="e">
        <f t="shared" ca="1" si="6"/>
        <v>#DIV/0!</v>
      </c>
    </row>
    <row r="140" spans="2:17" x14ac:dyDescent="0.3">
      <c r="B140" s="52"/>
      <c r="C140" s="52"/>
      <c r="D140" s="9" t="str">
        <f>+IF(ISERROR(UPPER(VLOOKUP(C140,CONFIG!H139:J317,3,FALSE)))," ",UPPER(VLOOKUP(C140,CONFIG!H139:J317,3,FALSE)))</f>
        <v xml:space="preserve"> </v>
      </c>
      <c r="E140" s="9"/>
      <c r="F140" s="9" t="str">
        <f>+IF(ISERROR(UPPER(VLOOKUP(E140,CONFIG!$D$2:$E$115,2,FALSE)))," ",UPPER(VLOOKUP(E140,CONFIG!$D$2:$E$115,2,FALSE)))</f>
        <v xml:space="preserve"> </v>
      </c>
      <c r="G140" s="2"/>
      <c r="H140" s="46"/>
      <c r="I140" s="5"/>
      <c r="J140" s="2"/>
      <c r="K140" s="2"/>
      <c r="L140" s="2"/>
      <c r="M140" s="2">
        <f>+SUMIF($C$2:$C140,C140,$K$2:$K140)-SUMIF($C$2:$C140,C140,$L$2:$L140)</f>
        <v>0</v>
      </c>
      <c r="N140" s="11">
        <f t="shared" si="5"/>
        <v>0</v>
      </c>
      <c r="O140" s="11"/>
      <c r="P140" s="11">
        <f t="shared" ca="1" si="7"/>
        <v>0</v>
      </c>
      <c r="Q140" s="5" t="e">
        <f t="shared" ca="1" si="6"/>
        <v>#DIV/0!</v>
      </c>
    </row>
    <row r="141" spans="2:17" x14ac:dyDescent="0.3">
      <c r="B141" s="52"/>
      <c r="C141" s="52"/>
      <c r="D141" s="9" t="str">
        <f>+IF(ISERROR(UPPER(VLOOKUP(C141,CONFIG!H140:J318,3,FALSE)))," ",UPPER(VLOOKUP(C141,CONFIG!H140:J318,3,FALSE)))</f>
        <v xml:space="preserve"> </v>
      </c>
      <c r="E141" s="9"/>
      <c r="F141" s="9" t="str">
        <f>+IF(ISERROR(UPPER(VLOOKUP(E141,CONFIG!$D$2:$E$115,2,FALSE)))," ",UPPER(VLOOKUP(E141,CONFIG!$D$2:$E$115,2,FALSE)))</f>
        <v xml:space="preserve"> </v>
      </c>
      <c r="G141" s="2"/>
      <c r="H141" s="46"/>
      <c r="I141" s="5"/>
      <c r="J141" s="2"/>
      <c r="K141" s="2"/>
      <c r="L141" s="2"/>
      <c r="M141" s="2">
        <f>+SUMIF($C$2:$C141,C141,$K$2:$K141)-SUMIF($C$2:$C141,C141,$L$2:$L141)</f>
        <v>0</v>
      </c>
      <c r="N141" s="11">
        <f t="shared" si="5"/>
        <v>0</v>
      </c>
      <c r="O141" s="11"/>
      <c r="P141" s="11">
        <f t="shared" ca="1" si="7"/>
        <v>0</v>
      </c>
      <c r="Q141" s="5" t="e">
        <f t="shared" ca="1" si="6"/>
        <v>#DIV/0!</v>
      </c>
    </row>
    <row r="142" spans="2:17" x14ac:dyDescent="0.3">
      <c r="B142" s="52"/>
      <c r="C142" s="52"/>
      <c r="D142" s="9" t="str">
        <f>+IF(ISERROR(UPPER(VLOOKUP(C142,CONFIG!H141:J319,3,FALSE)))," ",UPPER(VLOOKUP(C142,CONFIG!H141:J319,3,FALSE)))</f>
        <v xml:space="preserve"> </v>
      </c>
      <c r="E142" s="9"/>
      <c r="F142" s="9" t="str">
        <f>+IF(ISERROR(UPPER(VLOOKUP(E142,CONFIG!$D$2:$E$115,2,FALSE)))," ",UPPER(VLOOKUP(E142,CONFIG!$D$2:$E$115,2,FALSE)))</f>
        <v xml:space="preserve"> </v>
      </c>
      <c r="G142" s="2"/>
      <c r="H142" s="46"/>
      <c r="I142" s="5"/>
      <c r="J142" s="2"/>
      <c r="K142" s="2"/>
      <c r="L142" s="2"/>
      <c r="M142" s="2">
        <f>+SUMIF($C$2:$C142,C142,$K$2:$K142)-SUMIF($C$2:$C142,C142,$L$2:$L142)</f>
        <v>0</v>
      </c>
      <c r="N142" s="11">
        <f t="shared" si="5"/>
        <v>0</v>
      </c>
      <c r="O142" s="11"/>
      <c r="P142" s="11">
        <f t="shared" ca="1" si="7"/>
        <v>0</v>
      </c>
      <c r="Q142" s="5" t="e">
        <f t="shared" ca="1" si="6"/>
        <v>#DIV/0!</v>
      </c>
    </row>
    <row r="143" spans="2:17" x14ac:dyDescent="0.3">
      <c r="B143" s="52"/>
      <c r="C143" s="52"/>
      <c r="D143" s="9" t="str">
        <f>+IF(ISERROR(UPPER(VLOOKUP(C143,CONFIG!H142:J320,3,FALSE)))," ",UPPER(VLOOKUP(C143,CONFIG!H142:J320,3,FALSE)))</f>
        <v xml:space="preserve"> </v>
      </c>
      <c r="E143" s="9"/>
      <c r="F143" s="9" t="str">
        <f>+IF(ISERROR(UPPER(VLOOKUP(E143,CONFIG!$D$2:$E$115,2,FALSE)))," ",UPPER(VLOOKUP(E143,CONFIG!$D$2:$E$115,2,FALSE)))</f>
        <v xml:space="preserve"> </v>
      </c>
      <c r="G143" s="2"/>
      <c r="H143" s="46"/>
      <c r="I143" s="5"/>
      <c r="J143" s="2"/>
      <c r="K143" s="2"/>
      <c r="L143" s="2"/>
      <c r="M143" s="2">
        <f>+SUMIF($C$2:$C143,C143,$K$2:$K143)-SUMIF($C$2:$C143,C143,$L$2:$L143)</f>
        <v>0</v>
      </c>
      <c r="N143" s="11">
        <f t="shared" si="5"/>
        <v>0</v>
      </c>
      <c r="O143" s="11"/>
      <c r="P143" s="11">
        <f t="shared" ca="1" si="7"/>
        <v>0</v>
      </c>
      <c r="Q143" s="5" t="e">
        <f t="shared" ca="1" si="6"/>
        <v>#DIV/0!</v>
      </c>
    </row>
    <row r="144" spans="2:17" x14ac:dyDescent="0.3">
      <c r="B144" s="52"/>
      <c r="C144" s="52"/>
      <c r="D144" s="9" t="str">
        <f>+IF(ISERROR(UPPER(VLOOKUP(C144,CONFIG!H143:J321,3,FALSE)))," ",UPPER(VLOOKUP(C144,CONFIG!H143:J321,3,FALSE)))</f>
        <v xml:space="preserve"> </v>
      </c>
      <c r="E144" s="9"/>
      <c r="F144" s="9" t="str">
        <f>+IF(ISERROR(UPPER(VLOOKUP(E144,CONFIG!$D$2:$E$115,2,FALSE)))," ",UPPER(VLOOKUP(E144,CONFIG!$D$2:$E$115,2,FALSE)))</f>
        <v xml:space="preserve"> </v>
      </c>
      <c r="G144" s="2"/>
      <c r="H144" s="46"/>
      <c r="I144" s="5"/>
      <c r="J144" s="2"/>
      <c r="K144" s="2"/>
      <c r="L144" s="2"/>
      <c r="M144" s="2">
        <f>+SUMIF($C$2:$C144,C144,$K$2:$K144)-SUMIF($C$2:$C144,C144,$L$2:$L144)</f>
        <v>0</v>
      </c>
      <c r="N144" s="11">
        <f t="shared" si="5"/>
        <v>0</v>
      </c>
      <c r="O144" s="11"/>
      <c r="P144" s="11">
        <f t="shared" ca="1" si="7"/>
        <v>0</v>
      </c>
      <c r="Q144" s="5" t="e">
        <f t="shared" ca="1" si="6"/>
        <v>#DIV/0!</v>
      </c>
    </row>
    <row r="145" spans="2:17" x14ac:dyDescent="0.3">
      <c r="B145" s="52"/>
      <c r="C145" s="52"/>
      <c r="D145" s="9" t="str">
        <f>+IF(ISERROR(UPPER(VLOOKUP(C145,CONFIG!H144:J322,3,FALSE)))," ",UPPER(VLOOKUP(C145,CONFIG!H144:J322,3,FALSE)))</f>
        <v xml:space="preserve"> </v>
      </c>
      <c r="E145" s="9"/>
      <c r="F145" s="9" t="str">
        <f>+IF(ISERROR(UPPER(VLOOKUP(E145,CONFIG!$D$2:$E$115,2,FALSE)))," ",UPPER(VLOOKUP(E145,CONFIG!$D$2:$E$115,2,FALSE)))</f>
        <v xml:space="preserve"> </v>
      </c>
      <c r="G145" s="2"/>
      <c r="H145" s="46"/>
      <c r="I145" s="5"/>
      <c r="J145" s="2"/>
      <c r="K145" s="2"/>
      <c r="L145" s="2"/>
      <c r="M145" s="2">
        <f>+SUMIF($C$2:$C145,C145,$K$2:$K145)-SUMIF($C$2:$C145,C145,$L$2:$L145)</f>
        <v>0</v>
      </c>
      <c r="N145" s="11">
        <f t="shared" si="5"/>
        <v>0</v>
      </c>
      <c r="O145" s="11"/>
      <c r="P145" s="11">
        <f t="shared" ca="1" si="7"/>
        <v>0</v>
      </c>
      <c r="Q145" s="5" t="e">
        <f t="shared" ca="1" si="6"/>
        <v>#DIV/0!</v>
      </c>
    </row>
    <row r="146" spans="2:17" x14ac:dyDescent="0.3">
      <c r="B146" s="52"/>
      <c r="C146" s="52"/>
      <c r="D146" s="9" t="str">
        <f>+IF(ISERROR(UPPER(VLOOKUP(C146,CONFIG!H145:J323,3,FALSE)))," ",UPPER(VLOOKUP(C146,CONFIG!H145:J323,3,FALSE)))</f>
        <v xml:space="preserve"> </v>
      </c>
      <c r="E146" s="9"/>
      <c r="F146" s="9" t="str">
        <f>+IF(ISERROR(UPPER(VLOOKUP(E146,CONFIG!$D$2:$E$115,2,FALSE)))," ",UPPER(VLOOKUP(E146,CONFIG!$D$2:$E$115,2,FALSE)))</f>
        <v xml:space="preserve"> </v>
      </c>
      <c r="G146" s="2"/>
      <c r="H146" s="46"/>
      <c r="I146" s="5"/>
      <c r="J146" s="2"/>
      <c r="K146" s="2"/>
      <c r="L146" s="2"/>
      <c r="M146" s="2">
        <f>+SUMIF($C$2:$C146,C146,$K$2:$K146)-SUMIF($C$2:$C146,C146,$L$2:$L146)</f>
        <v>0</v>
      </c>
      <c r="N146" s="11">
        <f t="shared" si="5"/>
        <v>0</v>
      </c>
      <c r="O146" s="11"/>
      <c r="P146" s="11">
        <f t="shared" ca="1" si="7"/>
        <v>0</v>
      </c>
      <c r="Q146" s="5" t="e">
        <f t="shared" ca="1" si="6"/>
        <v>#DIV/0!</v>
      </c>
    </row>
    <row r="147" spans="2:17" x14ac:dyDescent="0.3">
      <c r="B147" s="52"/>
      <c r="C147" s="52"/>
      <c r="D147" s="9" t="str">
        <f>+IF(ISERROR(UPPER(VLOOKUP(C147,CONFIG!H146:J324,3,FALSE)))," ",UPPER(VLOOKUP(C147,CONFIG!H146:J324,3,FALSE)))</f>
        <v xml:space="preserve"> </v>
      </c>
      <c r="E147" s="9"/>
      <c r="F147" s="9" t="str">
        <f>+IF(ISERROR(UPPER(VLOOKUP(E147,CONFIG!$D$2:$E$115,2,FALSE)))," ",UPPER(VLOOKUP(E147,CONFIG!$D$2:$E$115,2,FALSE)))</f>
        <v xml:space="preserve"> </v>
      </c>
      <c r="G147" s="2"/>
      <c r="H147" s="46"/>
      <c r="I147" s="5"/>
      <c r="J147" s="2"/>
      <c r="K147" s="2"/>
      <c r="L147" s="2"/>
      <c r="M147" s="2">
        <f>+SUMIF($C$2:$C147,C147,$K$2:$K147)-SUMIF($C$2:$C147,C147,$L$2:$L147)</f>
        <v>0</v>
      </c>
      <c r="N147" s="11">
        <f t="shared" si="5"/>
        <v>0</v>
      </c>
      <c r="O147" s="11"/>
      <c r="P147" s="11">
        <f t="shared" ca="1" si="7"/>
        <v>0</v>
      </c>
      <c r="Q147" s="5" t="e">
        <f t="shared" ca="1" si="6"/>
        <v>#DIV/0!</v>
      </c>
    </row>
    <row r="148" spans="2:17" x14ac:dyDescent="0.3">
      <c r="B148" s="52"/>
      <c r="C148" s="52"/>
      <c r="D148" s="9" t="str">
        <f>+IF(ISERROR(UPPER(VLOOKUP(C148,CONFIG!H147:J325,3,FALSE)))," ",UPPER(VLOOKUP(C148,CONFIG!H147:J325,3,FALSE)))</f>
        <v xml:space="preserve"> </v>
      </c>
      <c r="E148" s="9"/>
      <c r="F148" s="9" t="str">
        <f>+IF(ISERROR(UPPER(VLOOKUP(E148,CONFIG!$D$2:$E$115,2,FALSE)))," ",UPPER(VLOOKUP(E148,CONFIG!$D$2:$E$115,2,FALSE)))</f>
        <v xml:space="preserve"> </v>
      </c>
      <c r="G148" s="2"/>
      <c r="H148" s="46"/>
      <c r="I148" s="5"/>
      <c r="J148" s="2"/>
      <c r="K148" s="2"/>
      <c r="L148" s="2"/>
      <c r="M148" s="2">
        <f>+SUMIF($C$2:$C148,C148,$K$2:$K148)-SUMIF($C$2:$C148,C148,$L$2:$L148)</f>
        <v>0</v>
      </c>
      <c r="N148" s="11">
        <f t="shared" si="5"/>
        <v>0</v>
      </c>
      <c r="O148" s="11"/>
      <c r="P148" s="11">
        <f t="shared" ca="1" si="7"/>
        <v>0</v>
      </c>
      <c r="Q148" s="5" t="e">
        <f t="shared" ca="1" si="6"/>
        <v>#DIV/0!</v>
      </c>
    </row>
    <row r="149" spans="2:17" x14ac:dyDescent="0.3">
      <c r="B149" s="52"/>
      <c r="C149" s="52"/>
      <c r="D149" s="9" t="str">
        <f>+IF(ISERROR(UPPER(VLOOKUP(C149,CONFIG!H148:J326,3,FALSE)))," ",UPPER(VLOOKUP(C149,CONFIG!H148:J326,3,FALSE)))</f>
        <v xml:space="preserve"> </v>
      </c>
      <c r="E149" s="9"/>
      <c r="F149" s="9" t="str">
        <f>+IF(ISERROR(UPPER(VLOOKUP(E149,CONFIG!$D$2:$E$115,2,FALSE)))," ",UPPER(VLOOKUP(E149,CONFIG!$D$2:$E$115,2,FALSE)))</f>
        <v xml:space="preserve"> </v>
      </c>
      <c r="G149" s="2"/>
      <c r="H149" s="46"/>
      <c r="I149" s="5"/>
      <c r="J149" s="2"/>
      <c r="K149" s="2"/>
      <c r="L149" s="2"/>
      <c r="M149" s="2">
        <f>+SUMIF($C$2:$C149,C149,$K$2:$K149)-SUMIF($C$2:$C149,C149,$L$2:$L149)</f>
        <v>0</v>
      </c>
      <c r="N149" s="11">
        <f t="shared" si="5"/>
        <v>0</v>
      </c>
      <c r="O149" s="11"/>
      <c r="P149" s="11">
        <f t="shared" ca="1" si="7"/>
        <v>0</v>
      </c>
      <c r="Q149" s="5" t="e">
        <f t="shared" ca="1" si="6"/>
        <v>#DIV/0!</v>
      </c>
    </row>
    <row r="150" spans="2:17" x14ac:dyDescent="0.3">
      <c r="B150" s="52"/>
      <c r="C150" s="52"/>
      <c r="D150" s="9" t="str">
        <f>+IF(ISERROR(UPPER(VLOOKUP(C150,CONFIG!H149:J327,3,FALSE)))," ",UPPER(VLOOKUP(C150,CONFIG!H149:J327,3,FALSE)))</f>
        <v xml:space="preserve"> </v>
      </c>
      <c r="E150" s="9"/>
      <c r="F150" s="9" t="str">
        <f>+IF(ISERROR(UPPER(VLOOKUP(E150,CONFIG!$D$2:$E$115,2,FALSE)))," ",UPPER(VLOOKUP(E150,CONFIG!$D$2:$E$115,2,FALSE)))</f>
        <v xml:space="preserve"> </v>
      </c>
      <c r="G150" s="2"/>
      <c r="H150" s="46"/>
      <c r="I150" s="5"/>
      <c r="J150" s="2"/>
      <c r="K150" s="2"/>
      <c r="L150" s="2"/>
      <c r="M150" s="2">
        <f>+SUMIF($C$2:$C150,C150,$K$2:$K150)-SUMIF($C$2:$C150,C150,$L$2:$L150)</f>
        <v>0</v>
      </c>
      <c r="N150" s="11">
        <f t="shared" si="5"/>
        <v>0</v>
      </c>
      <c r="O150" s="11"/>
      <c r="P150" s="11">
        <f t="shared" ca="1" si="7"/>
        <v>0</v>
      </c>
      <c r="Q150" s="5" t="e">
        <f t="shared" ca="1" si="6"/>
        <v>#DIV/0!</v>
      </c>
    </row>
    <row r="151" spans="2:17" x14ac:dyDescent="0.3">
      <c r="B151" s="52"/>
      <c r="C151" s="52"/>
      <c r="D151" s="9" t="str">
        <f>+IF(ISERROR(UPPER(VLOOKUP(C151,CONFIG!H150:J328,3,FALSE)))," ",UPPER(VLOOKUP(C151,CONFIG!H150:J328,3,FALSE)))</f>
        <v xml:space="preserve"> </v>
      </c>
      <c r="E151" s="9"/>
      <c r="F151" s="9" t="str">
        <f>+IF(ISERROR(UPPER(VLOOKUP(E151,CONFIG!$D$2:$E$115,2,FALSE)))," ",UPPER(VLOOKUP(E151,CONFIG!$D$2:$E$115,2,FALSE)))</f>
        <v xml:space="preserve"> </v>
      </c>
      <c r="G151" s="2"/>
      <c r="H151" s="46"/>
      <c r="I151" s="5"/>
      <c r="J151" s="2"/>
      <c r="K151" s="2"/>
      <c r="L151" s="2"/>
      <c r="M151" s="2">
        <f>+SUMIF($C$2:$C151,C151,$K$2:$K151)-SUMIF($C$2:$C151,C151,$L$2:$L151)</f>
        <v>0</v>
      </c>
      <c r="N151" s="11">
        <f t="shared" si="5"/>
        <v>0</v>
      </c>
      <c r="O151" s="11"/>
      <c r="P151" s="11">
        <f t="shared" ca="1" si="7"/>
        <v>0</v>
      </c>
      <c r="Q151" s="5" t="e">
        <f t="shared" ca="1" si="6"/>
        <v>#DIV/0!</v>
      </c>
    </row>
    <row r="152" spans="2:17" x14ac:dyDescent="0.3">
      <c r="B152" s="52"/>
      <c r="C152" s="52"/>
      <c r="D152" s="9" t="str">
        <f>+IF(ISERROR(UPPER(VLOOKUP(C152,CONFIG!H151:J329,3,FALSE)))," ",UPPER(VLOOKUP(C152,CONFIG!H151:J329,3,FALSE)))</f>
        <v xml:space="preserve"> </v>
      </c>
      <c r="E152" s="9"/>
      <c r="F152" s="9" t="str">
        <f>+IF(ISERROR(UPPER(VLOOKUP(E152,CONFIG!$D$2:$E$115,2,FALSE)))," ",UPPER(VLOOKUP(E152,CONFIG!$D$2:$E$115,2,FALSE)))</f>
        <v xml:space="preserve"> </v>
      </c>
      <c r="G152" s="2"/>
      <c r="H152" s="46"/>
      <c r="I152" s="5"/>
      <c r="J152" s="2"/>
      <c r="K152" s="2"/>
      <c r="L152" s="2"/>
      <c r="M152" s="2">
        <f>+SUMIF($C$2:$C152,C152,$K$2:$K152)-SUMIF($C$2:$C152,C152,$L$2:$L152)</f>
        <v>0</v>
      </c>
      <c r="N152" s="11">
        <f t="shared" si="5"/>
        <v>0</v>
      </c>
      <c r="O152" s="11"/>
      <c r="P152" s="11">
        <f t="shared" ca="1" si="7"/>
        <v>0</v>
      </c>
      <c r="Q152" s="5" t="e">
        <f t="shared" ca="1" si="6"/>
        <v>#DIV/0!</v>
      </c>
    </row>
    <row r="153" spans="2:17" x14ac:dyDescent="0.3">
      <c r="B153" s="52"/>
      <c r="C153" s="52"/>
      <c r="D153" s="9" t="str">
        <f>+IF(ISERROR(UPPER(VLOOKUP(C153,CONFIG!H152:J330,3,FALSE)))," ",UPPER(VLOOKUP(C153,CONFIG!H152:J330,3,FALSE)))</f>
        <v xml:space="preserve"> </v>
      </c>
      <c r="E153" s="9"/>
      <c r="F153" s="9" t="str">
        <f>+IF(ISERROR(UPPER(VLOOKUP(E153,CONFIG!$D$2:$E$115,2,FALSE)))," ",UPPER(VLOOKUP(E153,CONFIG!$D$2:$E$115,2,FALSE)))</f>
        <v xml:space="preserve"> </v>
      </c>
      <c r="G153" s="2"/>
      <c r="H153" s="46"/>
      <c r="I153" s="5"/>
      <c r="J153" s="2"/>
      <c r="K153" s="2"/>
      <c r="L153" s="2"/>
      <c r="M153" s="2">
        <f>+SUMIF($C$2:$C153,C153,$K$2:$K153)-SUMIF($C$2:$C153,C153,$L$2:$L153)</f>
        <v>0</v>
      </c>
      <c r="N153" s="11">
        <f t="shared" si="5"/>
        <v>0</v>
      </c>
      <c r="O153" s="11"/>
      <c r="P153" s="11">
        <f t="shared" ca="1" si="7"/>
        <v>0</v>
      </c>
      <c r="Q153" s="5" t="e">
        <f t="shared" ca="1" si="6"/>
        <v>#DIV/0!</v>
      </c>
    </row>
    <row r="154" spans="2:17" x14ac:dyDescent="0.3">
      <c r="B154" s="52"/>
      <c r="C154" s="52"/>
      <c r="D154" s="9" t="str">
        <f>+IF(ISERROR(UPPER(VLOOKUP(C154,CONFIG!H153:J331,3,FALSE)))," ",UPPER(VLOOKUP(C154,CONFIG!H153:J331,3,FALSE)))</f>
        <v xml:space="preserve"> </v>
      </c>
      <c r="E154" s="9"/>
      <c r="F154" s="9" t="str">
        <f>+IF(ISERROR(UPPER(VLOOKUP(E154,CONFIG!$D$2:$E$115,2,FALSE)))," ",UPPER(VLOOKUP(E154,CONFIG!$D$2:$E$115,2,FALSE)))</f>
        <v xml:space="preserve"> </v>
      </c>
      <c r="G154" s="2"/>
      <c r="H154" s="46"/>
      <c r="I154" s="5"/>
      <c r="J154" s="2"/>
      <c r="K154" s="2"/>
      <c r="L154" s="2"/>
      <c r="M154" s="2">
        <f>+SUMIF($C$2:$C154,C154,$K$2:$K154)-SUMIF($C$2:$C154,C154,$L$2:$L154)</f>
        <v>0</v>
      </c>
      <c r="N154" s="11">
        <f t="shared" si="5"/>
        <v>0</v>
      </c>
      <c r="O154" s="11"/>
      <c r="P154" s="11">
        <f t="shared" ca="1" si="7"/>
        <v>0</v>
      </c>
      <c r="Q154" s="5" t="e">
        <f t="shared" ca="1" si="6"/>
        <v>#DIV/0!</v>
      </c>
    </row>
    <row r="155" spans="2:17" x14ac:dyDescent="0.3">
      <c r="B155" s="52"/>
      <c r="C155" s="52"/>
      <c r="D155" s="9" t="str">
        <f>+IF(ISERROR(UPPER(VLOOKUP(C155,CONFIG!H154:J332,3,FALSE)))," ",UPPER(VLOOKUP(C155,CONFIG!H154:J332,3,FALSE)))</f>
        <v xml:space="preserve"> </v>
      </c>
      <c r="E155" s="9"/>
      <c r="F155" s="9" t="str">
        <f>+IF(ISERROR(UPPER(VLOOKUP(E155,CONFIG!$D$2:$E$115,2,FALSE)))," ",UPPER(VLOOKUP(E155,CONFIG!$D$2:$E$115,2,FALSE)))</f>
        <v xml:space="preserve"> </v>
      </c>
      <c r="G155" s="2"/>
      <c r="H155" s="46"/>
      <c r="I155" s="5"/>
      <c r="J155" s="2"/>
      <c r="K155" s="2"/>
      <c r="L155" s="2"/>
      <c r="M155" s="2">
        <f>+SUMIF($C$2:$C155,C155,$K$2:$K155)-SUMIF($C$2:$C155,C155,$L$2:$L155)</f>
        <v>0</v>
      </c>
      <c r="N155" s="11">
        <f t="shared" si="5"/>
        <v>0</v>
      </c>
      <c r="O155" s="11"/>
      <c r="P155" s="11">
        <f t="shared" ca="1" si="7"/>
        <v>0</v>
      </c>
      <c r="Q155" s="5" t="e">
        <f t="shared" ca="1" si="6"/>
        <v>#DIV/0!</v>
      </c>
    </row>
    <row r="156" spans="2:17" x14ac:dyDescent="0.3">
      <c r="B156" s="52"/>
      <c r="C156" s="52"/>
      <c r="D156" s="9" t="str">
        <f>+IF(ISERROR(UPPER(VLOOKUP(C156,CONFIG!H155:J333,3,FALSE)))," ",UPPER(VLOOKUP(C156,CONFIG!H155:J333,3,FALSE)))</f>
        <v xml:space="preserve"> </v>
      </c>
      <c r="E156" s="9"/>
      <c r="F156" s="9" t="str">
        <f>+IF(ISERROR(UPPER(VLOOKUP(E156,CONFIG!$D$2:$E$115,2,FALSE)))," ",UPPER(VLOOKUP(E156,CONFIG!$D$2:$E$115,2,FALSE)))</f>
        <v xml:space="preserve"> </v>
      </c>
      <c r="G156" s="2"/>
      <c r="H156" s="46"/>
      <c r="I156" s="5"/>
      <c r="J156" s="2"/>
      <c r="K156" s="2"/>
      <c r="L156" s="2"/>
      <c r="M156" s="2">
        <f>+SUMIF($C$2:$C156,C156,$K$2:$K156)-SUMIF($C$2:$C156,C156,$L$2:$L156)</f>
        <v>0</v>
      </c>
      <c r="N156" s="11">
        <f t="shared" si="5"/>
        <v>0</v>
      </c>
      <c r="O156" s="11"/>
      <c r="P156" s="11">
        <f t="shared" ca="1" si="7"/>
        <v>0</v>
      </c>
      <c r="Q156" s="5" t="e">
        <f t="shared" ca="1" si="6"/>
        <v>#DIV/0!</v>
      </c>
    </row>
    <row r="157" spans="2:17" x14ac:dyDescent="0.3">
      <c r="B157" s="52"/>
      <c r="C157" s="52"/>
      <c r="D157" s="9" t="str">
        <f>+IF(ISERROR(UPPER(VLOOKUP(C157,CONFIG!H156:J334,3,FALSE)))," ",UPPER(VLOOKUP(C157,CONFIG!H156:J334,3,FALSE)))</f>
        <v xml:space="preserve"> </v>
      </c>
      <c r="E157" s="9"/>
      <c r="F157" s="9" t="str">
        <f>+IF(ISERROR(UPPER(VLOOKUP(E157,CONFIG!$D$2:$E$115,2,FALSE)))," ",UPPER(VLOOKUP(E157,CONFIG!$D$2:$E$115,2,FALSE)))</f>
        <v xml:space="preserve"> </v>
      </c>
      <c r="G157" s="2"/>
      <c r="H157" s="46"/>
      <c r="I157" s="5"/>
      <c r="J157" s="2"/>
      <c r="K157" s="2"/>
      <c r="L157" s="2"/>
      <c r="M157" s="2">
        <f>+SUMIF($C$2:$C157,C157,$K$2:$K157)-SUMIF($C$2:$C157,C157,$L$2:$L157)</f>
        <v>0</v>
      </c>
      <c r="N157" s="11">
        <f t="shared" si="5"/>
        <v>0</v>
      </c>
      <c r="O157" s="11"/>
      <c r="P157" s="11">
        <f t="shared" ca="1" si="7"/>
        <v>0</v>
      </c>
      <c r="Q157" s="5" t="e">
        <f t="shared" ca="1" si="6"/>
        <v>#DIV/0!</v>
      </c>
    </row>
    <row r="158" spans="2:17" x14ac:dyDescent="0.3">
      <c r="B158" s="52"/>
      <c r="C158" s="52"/>
      <c r="D158" s="9" t="str">
        <f>+IF(ISERROR(UPPER(VLOOKUP(C158,CONFIG!H157:J335,3,FALSE)))," ",UPPER(VLOOKUP(C158,CONFIG!H157:J335,3,FALSE)))</f>
        <v xml:space="preserve"> </v>
      </c>
      <c r="E158" s="9"/>
      <c r="F158" s="9" t="str">
        <f>+IF(ISERROR(UPPER(VLOOKUP(E158,CONFIG!$D$2:$E$115,2,FALSE)))," ",UPPER(VLOOKUP(E158,CONFIG!$D$2:$E$115,2,FALSE)))</f>
        <v xml:space="preserve"> </v>
      </c>
      <c r="G158" s="2"/>
      <c r="H158" s="46"/>
      <c r="I158" s="5"/>
      <c r="J158" s="2"/>
      <c r="K158" s="2"/>
      <c r="L158" s="2"/>
      <c r="M158" s="2">
        <f>+SUMIF($C$2:$C158,C158,$K$2:$K158)-SUMIF($C$2:$C158,C158,$L$2:$L158)</f>
        <v>0</v>
      </c>
      <c r="N158" s="11">
        <f t="shared" si="5"/>
        <v>0</v>
      </c>
      <c r="O158" s="11"/>
      <c r="P158" s="11">
        <f t="shared" ca="1" si="7"/>
        <v>0</v>
      </c>
      <c r="Q158" s="5" t="e">
        <f t="shared" ca="1" si="6"/>
        <v>#DIV/0!</v>
      </c>
    </row>
    <row r="159" spans="2:17" x14ac:dyDescent="0.3">
      <c r="B159" s="52"/>
      <c r="C159" s="52"/>
      <c r="D159" s="9" t="str">
        <f>+IF(ISERROR(UPPER(VLOOKUP(C159,CONFIG!H158:J336,3,FALSE)))," ",UPPER(VLOOKUP(C159,CONFIG!H158:J336,3,FALSE)))</f>
        <v xml:space="preserve"> </v>
      </c>
      <c r="E159" s="9"/>
      <c r="F159" s="9" t="str">
        <f>+IF(ISERROR(UPPER(VLOOKUP(E159,CONFIG!$D$2:$E$115,2,FALSE)))," ",UPPER(VLOOKUP(E159,CONFIG!$D$2:$E$115,2,FALSE)))</f>
        <v xml:space="preserve"> </v>
      </c>
      <c r="G159" s="2"/>
      <c r="H159" s="46"/>
      <c r="I159" s="5"/>
      <c r="J159" s="2"/>
      <c r="K159" s="2"/>
      <c r="L159" s="2"/>
      <c r="M159" s="2">
        <f>+SUMIF($C$2:$C159,C159,$K$2:$K159)-SUMIF($C$2:$C159,C159,$L$2:$L159)</f>
        <v>0</v>
      </c>
      <c r="N159" s="11">
        <f t="shared" si="5"/>
        <v>0</v>
      </c>
      <c r="O159" s="11"/>
      <c r="P159" s="11">
        <f t="shared" ca="1" si="7"/>
        <v>0</v>
      </c>
      <c r="Q159" s="5" t="e">
        <f t="shared" ca="1" si="6"/>
        <v>#DIV/0!</v>
      </c>
    </row>
    <row r="160" spans="2:17" x14ac:dyDescent="0.3">
      <c r="B160" s="52"/>
      <c r="C160" s="52"/>
      <c r="D160" s="9" t="str">
        <f>+IF(ISERROR(UPPER(VLOOKUP(C160,CONFIG!H159:J337,3,FALSE)))," ",UPPER(VLOOKUP(C160,CONFIG!H159:J337,3,FALSE)))</f>
        <v xml:space="preserve"> </v>
      </c>
      <c r="E160" s="9"/>
      <c r="F160" s="9" t="str">
        <f>+IF(ISERROR(UPPER(VLOOKUP(E160,CONFIG!$D$2:$E$115,2,FALSE)))," ",UPPER(VLOOKUP(E160,CONFIG!$D$2:$E$115,2,FALSE)))</f>
        <v xml:space="preserve"> </v>
      </c>
      <c r="G160" s="2"/>
      <c r="H160" s="46"/>
      <c r="I160" s="5"/>
      <c r="J160" s="2"/>
      <c r="K160" s="2"/>
      <c r="L160" s="2"/>
      <c r="M160" s="2">
        <f>+SUMIF($C$2:$C160,C160,$K$2:$K160)-SUMIF($C$2:$C160,C160,$L$2:$L160)</f>
        <v>0</v>
      </c>
      <c r="N160" s="11">
        <f t="shared" si="5"/>
        <v>0</v>
      </c>
      <c r="O160" s="11"/>
      <c r="P160" s="11">
        <f t="shared" ca="1" si="7"/>
        <v>0</v>
      </c>
      <c r="Q160" s="5" t="e">
        <f t="shared" ca="1" si="6"/>
        <v>#DIV/0!</v>
      </c>
    </row>
    <row r="161" spans="2:17" x14ac:dyDescent="0.3">
      <c r="B161" s="52"/>
      <c r="C161" s="52"/>
      <c r="D161" s="9" t="str">
        <f>+IF(ISERROR(UPPER(VLOOKUP(C161,CONFIG!H160:J338,3,FALSE)))," ",UPPER(VLOOKUP(C161,CONFIG!H160:J338,3,FALSE)))</f>
        <v xml:space="preserve"> </v>
      </c>
      <c r="E161" s="9"/>
      <c r="F161" s="9" t="str">
        <f>+IF(ISERROR(UPPER(VLOOKUP(E161,CONFIG!$D$2:$E$115,2,FALSE)))," ",UPPER(VLOOKUP(E161,CONFIG!$D$2:$E$115,2,FALSE)))</f>
        <v xml:space="preserve"> </v>
      </c>
      <c r="G161" s="2"/>
      <c r="H161" s="46"/>
      <c r="I161" s="5"/>
      <c r="J161" s="2"/>
      <c r="K161" s="2"/>
      <c r="L161" s="2"/>
      <c r="M161" s="2">
        <f>+SUMIF($C$2:$C161,C161,$K$2:$K161)-SUMIF($C$2:$C161,C161,$L$2:$L161)</f>
        <v>0</v>
      </c>
      <c r="N161" s="11">
        <f t="shared" si="5"/>
        <v>0</v>
      </c>
      <c r="O161" s="11"/>
      <c r="P161" s="11">
        <f t="shared" ca="1" si="7"/>
        <v>0</v>
      </c>
      <c r="Q161" s="5" t="e">
        <f t="shared" ca="1" si="6"/>
        <v>#DIV/0!</v>
      </c>
    </row>
    <row r="162" spans="2:17" x14ac:dyDescent="0.3">
      <c r="B162" s="52"/>
      <c r="C162" s="52"/>
      <c r="D162" s="9" t="str">
        <f>+IF(ISERROR(UPPER(VLOOKUP(C162,CONFIG!H161:J339,3,FALSE)))," ",UPPER(VLOOKUP(C162,CONFIG!H161:J339,3,FALSE)))</f>
        <v xml:space="preserve"> </v>
      </c>
      <c r="E162" s="9"/>
      <c r="F162" s="9" t="str">
        <f>+IF(ISERROR(UPPER(VLOOKUP(E162,CONFIG!$D$2:$E$115,2,FALSE)))," ",UPPER(VLOOKUP(E162,CONFIG!$D$2:$E$115,2,FALSE)))</f>
        <v xml:space="preserve"> </v>
      </c>
      <c r="G162" s="2"/>
      <c r="H162" s="46"/>
      <c r="I162" s="5"/>
      <c r="J162" s="2"/>
      <c r="K162" s="2"/>
      <c r="L162" s="2"/>
      <c r="M162" s="2">
        <f>+SUMIF($C$2:$C162,C162,$K$2:$K162)-SUMIF($C$2:$C162,C162,$L$2:$L162)</f>
        <v>0</v>
      </c>
      <c r="N162" s="11">
        <f t="shared" si="5"/>
        <v>0</v>
      </c>
      <c r="O162" s="11"/>
      <c r="P162" s="11">
        <f t="shared" ca="1" si="7"/>
        <v>0</v>
      </c>
      <c r="Q162" s="5" t="e">
        <f t="shared" ca="1" si="6"/>
        <v>#DIV/0!</v>
      </c>
    </row>
    <row r="163" spans="2:17" x14ac:dyDescent="0.3">
      <c r="B163" s="52"/>
      <c r="C163" s="52"/>
      <c r="D163" s="9" t="str">
        <f>+IF(ISERROR(UPPER(VLOOKUP(C163,CONFIG!H162:J340,3,FALSE)))," ",UPPER(VLOOKUP(C163,CONFIG!H162:J340,3,FALSE)))</f>
        <v xml:space="preserve"> </v>
      </c>
      <c r="E163" s="9"/>
      <c r="F163" s="9" t="str">
        <f>+IF(ISERROR(UPPER(VLOOKUP(E163,CONFIG!$D$2:$E$115,2,FALSE)))," ",UPPER(VLOOKUP(E163,CONFIG!$D$2:$E$115,2,FALSE)))</f>
        <v xml:space="preserve"> </v>
      </c>
      <c r="G163" s="2"/>
      <c r="H163" s="46"/>
      <c r="I163" s="5"/>
      <c r="J163" s="2"/>
      <c r="K163" s="2"/>
      <c r="L163" s="2"/>
      <c r="M163" s="2">
        <f>+SUMIF($C$2:$C163,C163,$K$2:$K163)-SUMIF($C$2:$C163,C163,$L$2:$L163)</f>
        <v>0</v>
      </c>
      <c r="N163" s="11">
        <f t="shared" si="5"/>
        <v>0</v>
      </c>
      <c r="O163" s="11"/>
      <c r="P163" s="11">
        <f t="shared" ca="1" si="7"/>
        <v>0</v>
      </c>
      <c r="Q163" s="5" t="e">
        <f t="shared" ca="1" si="6"/>
        <v>#DIV/0!</v>
      </c>
    </row>
    <row r="164" spans="2:17" x14ac:dyDescent="0.3">
      <c r="B164" s="52"/>
      <c r="C164" s="52"/>
      <c r="D164" s="9" t="str">
        <f>+IF(ISERROR(UPPER(VLOOKUP(C164,CONFIG!H163:J341,3,FALSE)))," ",UPPER(VLOOKUP(C164,CONFIG!H163:J341,3,FALSE)))</f>
        <v xml:space="preserve"> </v>
      </c>
      <c r="E164" s="9"/>
      <c r="F164" s="9" t="str">
        <f>+IF(ISERROR(UPPER(VLOOKUP(E164,CONFIG!$D$2:$E$115,2,FALSE)))," ",UPPER(VLOOKUP(E164,CONFIG!$D$2:$E$115,2,FALSE)))</f>
        <v xml:space="preserve"> </v>
      </c>
      <c r="G164" s="2"/>
      <c r="H164" s="46"/>
      <c r="I164" s="5"/>
      <c r="J164" s="2"/>
      <c r="K164" s="2"/>
      <c r="L164" s="2"/>
      <c r="M164" s="2">
        <f>+SUMIF($C$2:$C164,C164,$K$2:$K164)-SUMIF($C$2:$C164,C164,$L$2:$L164)</f>
        <v>0</v>
      </c>
      <c r="N164" s="11">
        <f t="shared" si="5"/>
        <v>0</v>
      </c>
      <c r="O164" s="11"/>
      <c r="P164" s="11">
        <f t="shared" ca="1" si="7"/>
        <v>0</v>
      </c>
      <c r="Q164" s="5" t="e">
        <f t="shared" ca="1" si="6"/>
        <v>#DIV/0!</v>
      </c>
    </row>
    <row r="165" spans="2:17" x14ac:dyDescent="0.3">
      <c r="B165" s="52"/>
      <c r="C165" s="52"/>
      <c r="D165" s="9" t="str">
        <f>+IF(ISERROR(UPPER(VLOOKUP(C165,CONFIG!H164:J342,3,FALSE)))," ",UPPER(VLOOKUP(C165,CONFIG!H164:J342,3,FALSE)))</f>
        <v xml:space="preserve"> </v>
      </c>
      <c r="E165" s="9"/>
      <c r="F165" s="9" t="str">
        <f>+IF(ISERROR(UPPER(VLOOKUP(E165,CONFIG!$D$2:$E$115,2,FALSE)))," ",UPPER(VLOOKUP(E165,CONFIG!$D$2:$E$115,2,FALSE)))</f>
        <v xml:space="preserve"> </v>
      </c>
      <c r="G165" s="2"/>
      <c r="H165" s="46"/>
      <c r="I165" s="5"/>
      <c r="J165" s="2"/>
      <c r="K165" s="2"/>
      <c r="L165" s="2"/>
      <c r="M165" s="2">
        <f>+SUMIF($C$2:$C165,C165,$K$2:$K165)-SUMIF($C$2:$C165,C165,$L$2:$L165)</f>
        <v>0</v>
      </c>
      <c r="N165" s="11">
        <f t="shared" si="5"/>
        <v>0</v>
      </c>
      <c r="O165" s="11"/>
      <c r="P165" s="11">
        <f t="shared" ca="1" si="7"/>
        <v>0</v>
      </c>
      <c r="Q165" s="5" t="e">
        <f t="shared" ca="1" si="6"/>
        <v>#DIV/0!</v>
      </c>
    </row>
    <row r="166" spans="2:17" x14ac:dyDescent="0.3">
      <c r="B166" s="52"/>
      <c r="C166" s="52"/>
      <c r="D166" s="9" t="str">
        <f>+IF(ISERROR(UPPER(VLOOKUP(C166,CONFIG!H165:J343,3,FALSE)))," ",UPPER(VLOOKUP(C166,CONFIG!H165:J343,3,FALSE)))</f>
        <v xml:space="preserve"> </v>
      </c>
      <c r="E166" s="9"/>
      <c r="F166" s="9" t="str">
        <f>+IF(ISERROR(UPPER(VLOOKUP(E166,CONFIG!$D$2:$E$115,2,FALSE)))," ",UPPER(VLOOKUP(E166,CONFIG!$D$2:$E$115,2,FALSE)))</f>
        <v xml:space="preserve"> </v>
      </c>
      <c r="G166" s="2"/>
      <c r="H166" s="46"/>
      <c r="I166" s="5"/>
      <c r="J166" s="2"/>
      <c r="K166" s="2"/>
      <c r="L166" s="2"/>
      <c r="M166" s="2">
        <f>+SUMIF($C$2:$C166,C166,$K$2:$K166)-SUMIF($C$2:$C166,C166,$L$2:$L166)</f>
        <v>0</v>
      </c>
      <c r="N166" s="11">
        <f t="shared" si="5"/>
        <v>0</v>
      </c>
      <c r="O166" s="11"/>
      <c r="P166" s="11">
        <f t="shared" ca="1" si="7"/>
        <v>0</v>
      </c>
      <c r="Q166" s="5" t="e">
        <f t="shared" ca="1" si="6"/>
        <v>#DIV/0!</v>
      </c>
    </row>
    <row r="167" spans="2:17" x14ac:dyDescent="0.3">
      <c r="B167" s="52"/>
      <c r="C167" s="52"/>
      <c r="D167" s="9" t="str">
        <f>+IF(ISERROR(UPPER(VLOOKUP(C167,CONFIG!H166:J344,3,FALSE)))," ",UPPER(VLOOKUP(C167,CONFIG!H166:J344,3,FALSE)))</f>
        <v xml:space="preserve"> </v>
      </c>
      <c r="E167" s="9"/>
      <c r="F167" s="9" t="str">
        <f>+IF(ISERROR(UPPER(VLOOKUP(E167,CONFIG!$D$2:$E$115,2,FALSE)))," ",UPPER(VLOOKUP(E167,CONFIG!$D$2:$E$115,2,FALSE)))</f>
        <v xml:space="preserve"> </v>
      </c>
      <c r="G167" s="2"/>
      <c r="H167" s="46"/>
      <c r="I167" s="5"/>
      <c r="J167" s="2"/>
      <c r="K167" s="2"/>
      <c r="L167" s="2"/>
      <c r="M167" s="2">
        <f>+SUMIF($C$2:$C167,C167,$K$2:$K167)-SUMIF($C$2:$C167,C167,$L$2:$L167)</f>
        <v>0</v>
      </c>
      <c r="N167" s="11">
        <f t="shared" si="5"/>
        <v>0</v>
      </c>
      <c r="O167" s="11"/>
      <c r="P167" s="11">
        <f t="shared" ca="1" si="7"/>
        <v>0</v>
      </c>
      <c r="Q167" s="5" t="e">
        <f t="shared" ca="1" si="6"/>
        <v>#DIV/0!</v>
      </c>
    </row>
    <row r="168" spans="2:17" x14ac:dyDescent="0.3">
      <c r="B168" s="52"/>
      <c r="C168" s="52"/>
      <c r="D168" s="9" t="str">
        <f>+IF(ISERROR(UPPER(VLOOKUP(C168,CONFIG!H167:J345,3,FALSE)))," ",UPPER(VLOOKUP(C168,CONFIG!H167:J345,3,FALSE)))</f>
        <v xml:space="preserve"> </v>
      </c>
      <c r="E168" s="9"/>
      <c r="F168" s="9" t="str">
        <f>+IF(ISERROR(UPPER(VLOOKUP(E168,CONFIG!$D$2:$E$115,2,FALSE)))," ",UPPER(VLOOKUP(E168,CONFIG!$D$2:$E$115,2,FALSE)))</f>
        <v xml:space="preserve"> </v>
      </c>
      <c r="G168" s="2"/>
      <c r="H168" s="46"/>
      <c r="I168" s="5"/>
      <c r="J168" s="2"/>
      <c r="K168" s="2"/>
      <c r="L168" s="2"/>
      <c r="M168" s="2">
        <f>+SUMIF($C$2:$C168,C168,$K$2:$K168)-SUMIF($C$2:$C168,C168,$L$2:$L168)</f>
        <v>0</v>
      </c>
      <c r="N168" s="11">
        <f t="shared" si="5"/>
        <v>0</v>
      </c>
      <c r="O168" s="11"/>
      <c r="P168" s="11">
        <f t="shared" ca="1" si="7"/>
        <v>0</v>
      </c>
      <c r="Q168" s="5" t="e">
        <f t="shared" ca="1" si="6"/>
        <v>#DIV/0!</v>
      </c>
    </row>
    <row r="169" spans="2:17" x14ac:dyDescent="0.3">
      <c r="B169" s="52"/>
      <c r="C169" s="52"/>
      <c r="D169" s="9" t="str">
        <f>+IF(ISERROR(UPPER(VLOOKUP(C169,CONFIG!H168:J346,3,FALSE)))," ",UPPER(VLOOKUP(C169,CONFIG!H168:J346,3,FALSE)))</f>
        <v xml:space="preserve"> </v>
      </c>
      <c r="E169" s="9"/>
      <c r="F169" s="9" t="str">
        <f>+IF(ISERROR(UPPER(VLOOKUP(E169,CONFIG!$D$2:$E$115,2,FALSE)))," ",UPPER(VLOOKUP(E169,CONFIG!$D$2:$E$115,2,FALSE)))</f>
        <v xml:space="preserve"> </v>
      </c>
      <c r="G169" s="2"/>
      <c r="H169" s="46"/>
      <c r="I169" s="5"/>
      <c r="J169" s="2"/>
      <c r="K169" s="2"/>
      <c r="L169" s="2"/>
      <c r="M169" s="2">
        <f>+SUMIF($C$2:$C169,C169,$K$2:$K169)-SUMIF($C$2:$C169,C169,$L$2:$L169)</f>
        <v>0</v>
      </c>
      <c r="N169" s="11">
        <f t="shared" si="5"/>
        <v>0</v>
      </c>
      <c r="O169" s="11"/>
      <c r="P169" s="11">
        <f t="shared" ca="1" si="7"/>
        <v>0</v>
      </c>
      <c r="Q169" s="5" t="e">
        <f t="shared" ca="1" si="6"/>
        <v>#DIV/0!</v>
      </c>
    </row>
    <row r="170" spans="2:17" x14ac:dyDescent="0.3">
      <c r="B170" s="52"/>
      <c r="C170" s="52"/>
      <c r="D170" s="9" t="str">
        <f>+IF(ISERROR(UPPER(VLOOKUP(C170,CONFIG!H169:J347,3,FALSE)))," ",UPPER(VLOOKUP(C170,CONFIG!H169:J347,3,FALSE)))</f>
        <v xml:space="preserve"> </v>
      </c>
      <c r="E170" s="9"/>
      <c r="F170" s="9" t="str">
        <f>+IF(ISERROR(UPPER(VLOOKUP(E170,CONFIG!$D$2:$E$115,2,FALSE)))," ",UPPER(VLOOKUP(E170,CONFIG!$D$2:$E$115,2,FALSE)))</f>
        <v xml:space="preserve"> </v>
      </c>
      <c r="G170" s="2"/>
      <c r="H170" s="46"/>
      <c r="I170" s="5"/>
      <c r="J170" s="2"/>
      <c r="K170" s="2"/>
      <c r="L170" s="2"/>
      <c r="M170" s="2">
        <f>+SUMIF($C$2:$C170,C170,$K$2:$K170)-SUMIF($C$2:$C170,C170,$L$2:$L170)</f>
        <v>0</v>
      </c>
      <c r="N170" s="11">
        <f t="shared" si="5"/>
        <v>0</v>
      </c>
      <c r="O170" s="11"/>
      <c r="P170" s="11">
        <f t="shared" ca="1" si="7"/>
        <v>0</v>
      </c>
      <c r="Q170" s="5" t="e">
        <f t="shared" ca="1" si="6"/>
        <v>#DIV/0!</v>
      </c>
    </row>
    <row r="171" spans="2:17" x14ac:dyDescent="0.3">
      <c r="B171" s="52"/>
      <c r="C171" s="52"/>
      <c r="D171" s="9" t="str">
        <f>+IF(ISERROR(UPPER(VLOOKUP(C171,CONFIG!H170:J348,3,FALSE)))," ",UPPER(VLOOKUP(C171,CONFIG!H170:J348,3,FALSE)))</f>
        <v xml:space="preserve"> </v>
      </c>
      <c r="E171" s="9"/>
      <c r="F171" s="9" t="str">
        <f>+IF(ISERROR(UPPER(VLOOKUP(E171,CONFIG!$D$2:$E$115,2,FALSE)))," ",UPPER(VLOOKUP(E171,CONFIG!$D$2:$E$115,2,FALSE)))</f>
        <v xml:space="preserve"> </v>
      </c>
      <c r="G171" s="2"/>
      <c r="H171" s="46"/>
      <c r="I171" s="5"/>
      <c r="J171" s="2"/>
      <c r="K171" s="2"/>
      <c r="L171" s="2"/>
      <c r="M171" s="2">
        <f>+SUMIF($C$2:$C171,C171,$K$2:$K171)-SUMIF($C$2:$C171,C171,$L$2:$L171)</f>
        <v>0</v>
      </c>
      <c r="N171" s="11">
        <f t="shared" si="5"/>
        <v>0</v>
      </c>
      <c r="O171" s="11"/>
      <c r="P171" s="11">
        <f t="shared" ca="1" si="7"/>
        <v>0</v>
      </c>
      <c r="Q171" s="5" t="e">
        <f t="shared" ca="1" si="6"/>
        <v>#DIV/0!</v>
      </c>
    </row>
    <row r="172" spans="2:17" x14ac:dyDescent="0.3">
      <c r="B172" s="52"/>
      <c r="C172" s="52"/>
      <c r="D172" s="9" t="str">
        <f>+IF(ISERROR(UPPER(VLOOKUP(C172,CONFIG!H171:J349,3,FALSE)))," ",UPPER(VLOOKUP(C172,CONFIG!H171:J349,3,FALSE)))</f>
        <v xml:space="preserve"> </v>
      </c>
      <c r="E172" s="9"/>
      <c r="F172" s="9" t="str">
        <f>+IF(ISERROR(UPPER(VLOOKUP(E172,CONFIG!$D$2:$E$115,2,FALSE)))," ",UPPER(VLOOKUP(E172,CONFIG!$D$2:$E$115,2,FALSE)))</f>
        <v xml:space="preserve"> </v>
      </c>
      <c r="G172" s="2"/>
      <c r="H172" s="46"/>
      <c r="I172" s="5"/>
      <c r="J172" s="2"/>
      <c r="K172" s="2"/>
      <c r="L172" s="2"/>
      <c r="M172" s="2">
        <f>+SUMIF($C$2:$C172,C172,$K$2:$K172)-SUMIF($C$2:$C172,C172,$L$2:$L172)</f>
        <v>0</v>
      </c>
      <c r="N172" s="11">
        <f t="shared" si="5"/>
        <v>0</v>
      </c>
      <c r="O172" s="11"/>
      <c r="P172" s="11">
        <f t="shared" ca="1" si="7"/>
        <v>0</v>
      </c>
      <c r="Q172" s="5" t="e">
        <f t="shared" ca="1" si="6"/>
        <v>#DIV/0!</v>
      </c>
    </row>
    <row r="173" spans="2:17" x14ac:dyDescent="0.3">
      <c r="B173" s="52"/>
      <c r="C173" s="52"/>
      <c r="D173" s="9" t="str">
        <f>+IF(ISERROR(UPPER(VLOOKUP(C173,CONFIG!H172:J350,3,FALSE)))," ",UPPER(VLOOKUP(C173,CONFIG!H172:J350,3,FALSE)))</f>
        <v xml:space="preserve"> </v>
      </c>
      <c r="E173" s="9"/>
      <c r="F173" s="9" t="str">
        <f>+IF(ISERROR(UPPER(VLOOKUP(E173,CONFIG!$D$2:$E$115,2,FALSE)))," ",UPPER(VLOOKUP(E173,CONFIG!$D$2:$E$115,2,FALSE)))</f>
        <v xml:space="preserve"> </v>
      </c>
      <c r="G173" s="2"/>
      <c r="H173" s="46"/>
      <c r="I173" s="5"/>
      <c r="J173" s="2"/>
      <c r="K173" s="2"/>
      <c r="L173" s="2"/>
      <c r="M173" s="2">
        <f>+SUMIF($C$2:$C173,C173,$K$2:$K173)-SUMIF($C$2:$C173,C173,$L$2:$L173)</f>
        <v>0</v>
      </c>
      <c r="N173" s="11">
        <f t="shared" si="5"/>
        <v>0</v>
      </c>
      <c r="O173" s="11"/>
      <c r="P173" s="11">
        <f t="shared" ca="1" si="7"/>
        <v>0</v>
      </c>
      <c r="Q173" s="5" t="e">
        <f t="shared" ca="1" si="6"/>
        <v>#DIV/0!</v>
      </c>
    </row>
    <row r="174" spans="2:17" x14ac:dyDescent="0.3">
      <c r="B174" s="52"/>
      <c r="C174" s="52"/>
      <c r="D174" s="9" t="str">
        <f>+IF(ISERROR(UPPER(VLOOKUP(C174,CONFIG!H173:J351,3,FALSE)))," ",UPPER(VLOOKUP(C174,CONFIG!H173:J351,3,FALSE)))</f>
        <v xml:space="preserve"> </v>
      </c>
      <c r="E174" s="9"/>
      <c r="F174" s="9" t="str">
        <f>+IF(ISERROR(UPPER(VLOOKUP(E174,CONFIG!$D$2:$E$115,2,FALSE)))," ",UPPER(VLOOKUP(E174,CONFIG!$D$2:$E$115,2,FALSE)))</f>
        <v xml:space="preserve"> </v>
      </c>
      <c r="G174" s="2"/>
      <c r="H174" s="46"/>
      <c r="I174" s="5"/>
      <c r="J174" s="2"/>
      <c r="K174" s="2"/>
      <c r="L174" s="2"/>
      <c r="M174" s="2">
        <f>+SUMIF($C$2:$C174,C174,$K$2:$K174)-SUMIF($C$2:$C174,C174,$L$2:$L174)</f>
        <v>0</v>
      </c>
      <c r="N174" s="11">
        <f t="shared" si="5"/>
        <v>0</v>
      </c>
      <c r="O174" s="11"/>
      <c r="P174" s="11">
        <f t="shared" ca="1" si="7"/>
        <v>0</v>
      </c>
      <c r="Q174" s="5" t="e">
        <f t="shared" ca="1" si="6"/>
        <v>#DIV/0!</v>
      </c>
    </row>
    <row r="175" spans="2:17" x14ac:dyDescent="0.3">
      <c r="B175" s="52"/>
      <c r="C175" s="52"/>
      <c r="D175" s="9" t="str">
        <f>+IF(ISERROR(UPPER(VLOOKUP(C175,CONFIG!H174:J352,3,FALSE)))," ",UPPER(VLOOKUP(C175,CONFIG!H174:J352,3,FALSE)))</f>
        <v xml:space="preserve"> </v>
      </c>
      <c r="E175" s="9"/>
      <c r="F175" s="9" t="str">
        <f>+IF(ISERROR(UPPER(VLOOKUP(E175,CONFIG!$D$2:$E$115,2,FALSE)))," ",UPPER(VLOOKUP(E175,CONFIG!$D$2:$E$115,2,FALSE)))</f>
        <v xml:space="preserve"> </v>
      </c>
      <c r="G175" s="2"/>
      <c r="H175" s="46"/>
      <c r="I175" s="5"/>
      <c r="J175" s="2"/>
      <c r="K175" s="2"/>
      <c r="L175" s="2"/>
      <c r="M175" s="2">
        <f>+SUMIF($C$2:$C175,C175,$K$2:$K175)-SUMIF($C$2:$C175,C175,$L$2:$L175)</f>
        <v>0</v>
      </c>
      <c r="N175" s="11">
        <f t="shared" si="5"/>
        <v>0</v>
      </c>
      <c r="O175" s="11"/>
      <c r="P175" s="11">
        <f t="shared" ca="1" si="7"/>
        <v>0</v>
      </c>
      <c r="Q175" s="5" t="e">
        <f t="shared" ca="1" si="6"/>
        <v>#DIV/0!</v>
      </c>
    </row>
    <row r="176" spans="2:17" x14ac:dyDescent="0.3">
      <c r="B176" s="52"/>
      <c r="C176" s="52"/>
      <c r="D176" s="9" t="str">
        <f>+IF(ISERROR(UPPER(VLOOKUP(C176,CONFIG!H175:J353,3,FALSE)))," ",UPPER(VLOOKUP(C176,CONFIG!H175:J353,3,FALSE)))</f>
        <v xml:space="preserve"> </v>
      </c>
      <c r="E176" s="9"/>
      <c r="F176" s="9" t="str">
        <f>+IF(ISERROR(UPPER(VLOOKUP(E176,CONFIG!$D$2:$E$115,2,FALSE)))," ",UPPER(VLOOKUP(E176,CONFIG!$D$2:$E$115,2,FALSE)))</f>
        <v xml:space="preserve"> </v>
      </c>
      <c r="G176" s="2"/>
      <c r="H176" s="46"/>
      <c r="I176" s="5"/>
      <c r="J176" s="2"/>
      <c r="K176" s="2"/>
      <c r="L176" s="2"/>
      <c r="M176" s="2">
        <f>+SUMIF($C$2:$C176,C176,$K$2:$K176)-SUMIF($C$2:$C176,C176,$L$2:$L176)</f>
        <v>0</v>
      </c>
      <c r="N176" s="11">
        <f t="shared" si="5"/>
        <v>0</v>
      </c>
      <c r="O176" s="11"/>
      <c r="P176" s="11">
        <f t="shared" ca="1" si="7"/>
        <v>0</v>
      </c>
      <c r="Q176" s="5" t="e">
        <f t="shared" ca="1" si="6"/>
        <v>#DIV/0!</v>
      </c>
    </row>
    <row r="177" spans="2:17" x14ac:dyDescent="0.3">
      <c r="B177" s="52"/>
      <c r="C177" s="52"/>
      <c r="D177" s="9" t="str">
        <f>+IF(ISERROR(UPPER(VLOOKUP(C177,CONFIG!H176:J354,3,FALSE)))," ",UPPER(VLOOKUP(C177,CONFIG!H176:J354,3,FALSE)))</f>
        <v xml:space="preserve"> </v>
      </c>
      <c r="E177" s="9"/>
      <c r="F177" s="9" t="str">
        <f>+IF(ISERROR(UPPER(VLOOKUP(E177,CONFIG!$D$2:$E$115,2,FALSE)))," ",UPPER(VLOOKUP(E177,CONFIG!$D$2:$E$115,2,FALSE)))</f>
        <v xml:space="preserve"> </v>
      </c>
      <c r="G177" s="2"/>
      <c r="H177" s="46"/>
      <c r="I177" s="5"/>
      <c r="J177" s="2"/>
      <c r="K177" s="2"/>
      <c r="L177" s="2"/>
      <c r="M177" s="2">
        <f>+SUMIF($C$2:$C177,C177,$K$2:$K177)-SUMIF($C$2:$C177,C177,$L$2:$L177)</f>
        <v>0</v>
      </c>
      <c r="N177" s="11">
        <f t="shared" si="5"/>
        <v>0</v>
      </c>
      <c r="O177" s="11"/>
      <c r="P177" s="11">
        <f t="shared" ca="1" si="7"/>
        <v>0</v>
      </c>
      <c r="Q177" s="5" t="e">
        <f t="shared" ca="1" si="6"/>
        <v>#DIV/0!</v>
      </c>
    </row>
    <row r="178" spans="2:17" x14ac:dyDescent="0.3">
      <c r="B178" s="52"/>
      <c r="C178" s="52"/>
      <c r="D178" s="9" t="str">
        <f>+IF(ISERROR(UPPER(VLOOKUP(C178,CONFIG!H177:J355,3,FALSE)))," ",UPPER(VLOOKUP(C178,CONFIG!H177:J355,3,FALSE)))</f>
        <v xml:space="preserve"> </v>
      </c>
      <c r="E178" s="9"/>
      <c r="F178" s="9" t="str">
        <f>+IF(ISERROR(UPPER(VLOOKUP(E178,CONFIG!$D$2:$E$115,2,FALSE)))," ",UPPER(VLOOKUP(E178,CONFIG!$D$2:$E$115,2,FALSE)))</f>
        <v xml:space="preserve"> </v>
      </c>
      <c r="G178" s="2"/>
      <c r="H178" s="46"/>
      <c r="I178" s="5"/>
      <c r="J178" s="2"/>
      <c r="K178" s="2"/>
      <c r="L178" s="2"/>
      <c r="M178" s="2">
        <f>+SUMIF($C$2:$C178,C178,$K$2:$K178)-SUMIF($C$2:$C178,C178,$L$2:$L178)</f>
        <v>0</v>
      </c>
      <c r="N178" s="11">
        <f t="shared" si="5"/>
        <v>0</v>
      </c>
      <c r="O178" s="11"/>
      <c r="P178" s="11">
        <f t="shared" ca="1" si="7"/>
        <v>0</v>
      </c>
      <c r="Q178" s="5" t="e">
        <f t="shared" ca="1" si="6"/>
        <v>#DIV/0!</v>
      </c>
    </row>
    <row r="179" spans="2:17" x14ac:dyDescent="0.3">
      <c r="B179" s="52"/>
      <c r="C179" s="52"/>
      <c r="D179" s="9" t="str">
        <f>+IF(ISERROR(UPPER(VLOOKUP(C179,CONFIG!H178:J356,3,FALSE)))," ",UPPER(VLOOKUP(C179,CONFIG!H178:J356,3,FALSE)))</f>
        <v xml:space="preserve"> </v>
      </c>
      <c r="E179" s="9"/>
      <c r="F179" s="9" t="str">
        <f>+IF(ISERROR(UPPER(VLOOKUP(E179,CONFIG!$D$2:$E$115,2,FALSE)))," ",UPPER(VLOOKUP(E179,CONFIG!$D$2:$E$115,2,FALSE)))</f>
        <v xml:space="preserve"> </v>
      </c>
      <c r="G179" s="2"/>
      <c r="H179" s="46"/>
      <c r="I179" s="5"/>
      <c r="J179" s="2"/>
      <c r="K179" s="2"/>
      <c r="L179" s="2"/>
      <c r="M179" s="2">
        <f>+SUMIF($C$2:$C179,C179,$K$2:$K179)-SUMIF($C$2:$C179,C179,$L$2:$L179)</f>
        <v>0</v>
      </c>
      <c r="N179" s="11">
        <f t="shared" si="5"/>
        <v>0</v>
      </c>
      <c r="O179" s="11"/>
      <c r="P179" s="11">
        <f t="shared" ca="1" si="7"/>
        <v>0</v>
      </c>
      <c r="Q179" s="5" t="e">
        <f t="shared" ca="1" si="6"/>
        <v>#DIV/0!</v>
      </c>
    </row>
    <row r="180" spans="2:17" x14ac:dyDescent="0.3">
      <c r="B180" s="52"/>
      <c r="C180" s="52"/>
      <c r="D180" s="9" t="str">
        <f>+IF(ISERROR(UPPER(VLOOKUP(C180,CONFIG!H179:J357,3,FALSE)))," ",UPPER(VLOOKUP(C180,CONFIG!H179:J357,3,FALSE)))</f>
        <v xml:space="preserve"> </v>
      </c>
      <c r="E180" s="9"/>
      <c r="F180" s="9" t="str">
        <f>+IF(ISERROR(UPPER(VLOOKUP(E180,CONFIG!$D$2:$E$115,2,FALSE)))," ",UPPER(VLOOKUP(E180,CONFIG!$D$2:$E$115,2,FALSE)))</f>
        <v xml:space="preserve"> </v>
      </c>
      <c r="G180" s="2"/>
      <c r="H180" s="46"/>
      <c r="I180" s="5"/>
      <c r="J180" s="2"/>
      <c r="K180" s="2"/>
      <c r="L180" s="2"/>
      <c r="M180" s="2">
        <f>+SUMIF($C$2:$C180,C180,$K$2:$K180)-SUMIF($C$2:$C180,C180,$L$2:$L180)</f>
        <v>0</v>
      </c>
      <c r="N180" s="11">
        <f t="shared" si="5"/>
        <v>0</v>
      </c>
      <c r="O180" s="11"/>
      <c r="P180" s="11">
        <f t="shared" ca="1" si="7"/>
        <v>0</v>
      </c>
      <c r="Q180" s="5" t="e">
        <f t="shared" ca="1" si="6"/>
        <v>#DIV/0!</v>
      </c>
    </row>
    <row r="181" spans="2:17" x14ac:dyDescent="0.3">
      <c r="B181" s="52"/>
      <c r="C181" s="52"/>
      <c r="D181" s="9" t="str">
        <f>+IF(ISERROR(UPPER(VLOOKUP(C181,CONFIG!H180:J358,3,FALSE)))," ",UPPER(VLOOKUP(C181,CONFIG!H180:J358,3,FALSE)))</f>
        <v xml:space="preserve"> </v>
      </c>
      <c r="E181" s="9"/>
      <c r="F181" s="9" t="str">
        <f>+IF(ISERROR(UPPER(VLOOKUP(E181,CONFIG!$D$2:$E$115,2,FALSE)))," ",UPPER(VLOOKUP(E181,CONFIG!$D$2:$E$115,2,FALSE)))</f>
        <v xml:space="preserve"> </v>
      </c>
      <c r="G181" s="2"/>
      <c r="H181" s="46"/>
      <c r="I181" s="5"/>
      <c r="J181" s="2"/>
      <c r="K181" s="2"/>
      <c r="L181" s="2"/>
      <c r="M181" s="2">
        <f>+SUMIF($C$2:$C181,C181,$K$2:$K181)-SUMIF($C$2:$C181,C181,$L$2:$L181)</f>
        <v>0</v>
      </c>
      <c r="N181" s="11">
        <f t="shared" si="5"/>
        <v>0</v>
      </c>
      <c r="O181" s="11"/>
      <c r="P181" s="11">
        <f t="shared" ca="1" si="7"/>
        <v>0</v>
      </c>
      <c r="Q181" s="5" t="e">
        <f t="shared" ca="1" si="6"/>
        <v>#DIV/0!</v>
      </c>
    </row>
    <row r="182" spans="2:17" x14ac:dyDescent="0.3">
      <c r="B182" s="52"/>
      <c r="C182" s="52"/>
      <c r="D182" s="9" t="str">
        <f>+IF(ISERROR(UPPER(VLOOKUP(C182,CONFIG!H181:J359,3,FALSE)))," ",UPPER(VLOOKUP(C182,CONFIG!H181:J359,3,FALSE)))</f>
        <v xml:space="preserve"> </v>
      </c>
      <c r="E182" s="9"/>
      <c r="F182" s="9" t="str">
        <f>+IF(ISERROR(UPPER(VLOOKUP(E182,CONFIG!$D$2:$E$115,2,FALSE)))," ",UPPER(VLOOKUP(E182,CONFIG!$D$2:$E$115,2,FALSE)))</f>
        <v xml:space="preserve"> </v>
      </c>
      <c r="G182" s="2"/>
      <c r="H182" s="46"/>
      <c r="I182" s="5"/>
      <c r="J182" s="2"/>
      <c r="K182" s="2"/>
      <c r="L182" s="2"/>
      <c r="M182" s="2">
        <f>+SUMIF($C$2:$C182,C182,$K$2:$K182)-SUMIF($C$2:$C182,C182,$L$2:$L182)</f>
        <v>0</v>
      </c>
      <c r="N182" s="11">
        <f t="shared" si="5"/>
        <v>0</v>
      </c>
      <c r="O182" s="11"/>
      <c r="P182" s="11">
        <f t="shared" ca="1" si="7"/>
        <v>0</v>
      </c>
      <c r="Q182" s="5" t="e">
        <f t="shared" ca="1" si="6"/>
        <v>#DIV/0!</v>
      </c>
    </row>
    <row r="183" spans="2:17" x14ac:dyDescent="0.3">
      <c r="B183" s="52"/>
      <c r="C183" s="52"/>
      <c r="D183" s="9" t="str">
        <f>+IF(ISERROR(UPPER(VLOOKUP(C183,CONFIG!H182:J360,3,FALSE)))," ",UPPER(VLOOKUP(C183,CONFIG!H182:J360,3,FALSE)))</f>
        <v xml:space="preserve"> </v>
      </c>
      <c r="E183" s="9"/>
      <c r="F183" s="9" t="str">
        <f>+IF(ISERROR(UPPER(VLOOKUP(E183,CONFIG!$D$2:$E$115,2,FALSE)))," ",UPPER(VLOOKUP(E183,CONFIG!$D$2:$E$115,2,FALSE)))</f>
        <v xml:space="preserve"> </v>
      </c>
      <c r="G183" s="2"/>
      <c r="H183" s="46"/>
      <c r="I183" s="5"/>
      <c r="J183" s="2"/>
      <c r="K183" s="2"/>
      <c r="L183" s="2"/>
      <c r="M183" s="2">
        <f>+SUMIF($C$2:$C183,C183,$K$2:$K183)-SUMIF($C$2:$C183,C183,$L$2:$L183)</f>
        <v>0</v>
      </c>
      <c r="N183" s="11">
        <f t="shared" si="5"/>
        <v>0</v>
      </c>
      <c r="O183" s="11"/>
      <c r="P183" s="11">
        <f t="shared" ca="1" si="7"/>
        <v>0</v>
      </c>
      <c r="Q183" s="5" t="e">
        <f t="shared" ca="1" si="6"/>
        <v>#DIV/0!</v>
      </c>
    </row>
    <row r="184" spans="2:17" x14ac:dyDescent="0.3">
      <c r="B184" s="52"/>
      <c r="C184" s="52"/>
      <c r="D184" s="9" t="str">
        <f>+IF(ISERROR(UPPER(VLOOKUP(C184,CONFIG!H183:J361,3,FALSE)))," ",UPPER(VLOOKUP(C184,CONFIG!H183:J361,3,FALSE)))</f>
        <v xml:space="preserve"> </v>
      </c>
      <c r="E184" s="9"/>
      <c r="F184" s="9" t="str">
        <f>+IF(ISERROR(UPPER(VLOOKUP(E184,CONFIG!$D$2:$E$115,2,FALSE)))," ",UPPER(VLOOKUP(E184,CONFIG!$D$2:$E$115,2,FALSE)))</f>
        <v xml:space="preserve"> </v>
      </c>
      <c r="G184" s="2"/>
      <c r="H184" s="46"/>
      <c r="I184" s="5"/>
      <c r="J184" s="2"/>
      <c r="K184" s="2"/>
      <c r="L184" s="2"/>
      <c r="M184" s="2">
        <f>+SUMIF($C$2:$C184,C184,$K$2:$K184)-SUMIF($C$2:$C184,C184,$L$2:$L184)</f>
        <v>0</v>
      </c>
      <c r="N184" s="11">
        <f t="shared" si="5"/>
        <v>0</v>
      </c>
      <c r="O184" s="11"/>
      <c r="P184" s="11">
        <f t="shared" ca="1" si="7"/>
        <v>0</v>
      </c>
      <c r="Q184" s="5" t="e">
        <f t="shared" ca="1" si="6"/>
        <v>#DIV/0!</v>
      </c>
    </row>
    <row r="185" spans="2:17" x14ac:dyDescent="0.3">
      <c r="B185" s="52"/>
      <c r="C185" s="52"/>
      <c r="D185" s="9" t="str">
        <f>+IF(ISERROR(UPPER(VLOOKUP(C185,CONFIG!H184:J362,3,FALSE)))," ",UPPER(VLOOKUP(C185,CONFIG!H184:J362,3,FALSE)))</f>
        <v xml:space="preserve"> </v>
      </c>
      <c r="E185" s="9"/>
      <c r="F185" s="9" t="str">
        <f>+IF(ISERROR(UPPER(VLOOKUP(E185,CONFIG!$D$2:$E$115,2,FALSE)))," ",UPPER(VLOOKUP(E185,CONFIG!$D$2:$E$115,2,FALSE)))</f>
        <v xml:space="preserve"> </v>
      </c>
      <c r="G185" s="2"/>
      <c r="H185" s="46"/>
      <c r="I185" s="5"/>
      <c r="J185" s="2"/>
      <c r="K185" s="2"/>
      <c r="L185" s="2"/>
      <c r="M185" s="2">
        <f>+SUMIF($C$2:$C185,C185,$K$2:$K185)-SUMIF($C$2:$C185,C185,$L$2:$L185)</f>
        <v>0</v>
      </c>
      <c r="N185" s="11">
        <f t="shared" si="5"/>
        <v>0</v>
      </c>
      <c r="O185" s="11"/>
      <c r="P185" s="11">
        <f t="shared" ca="1" si="7"/>
        <v>0</v>
      </c>
      <c r="Q185" s="5" t="e">
        <f t="shared" ca="1" si="6"/>
        <v>#DIV/0!</v>
      </c>
    </row>
    <row r="186" spans="2:17" x14ac:dyDescent="0.3">
      <c r="B186" s="52"/>
      <c r="C186" s="52"/>
      <c r="D186" s="9" t="str">
        <f>+IF(ISERROR(UPPER(VLOOKUP(C186,CONFIG!H185:J363,3,FALSE)))," ",UPPER(VLOOKUP(C186,CONFIG!H185:J363,3,FALSE)))</f>
        <v xml:space="preserve"> </v>
      </c>
      <c r="E186" s="9"/>
      <c r="F186" s="2"/>
      <c r="G186" s="2"/>
      <c r="H186" s="46"/>
      <c r="I186" s="5"/>
      <c r="J186" s="2"/>
      <c r="K186" s="2"/>
      <c r="L186" s="2"/>
      <c r="M186" s="2">
        <f>+SUMIF($C$2:$C186,C186,$K$2:$K186)-SUMIF($C$2:$C186,C186,$L$2:$L186)</f>
        <v>0</v>
      </c>
      <c r="N186" s="11">
        <f t="shared" si="5"/>
        <v>0</v>
      </c>
      <c r="O186" s="11"/>
      <c r="P186" s="11">
        <f t="shared" ca="1" si="7"/>
        <v>0</v>
      </c>
      <c r="Q186" s="5" t="e">
        <f t="shared" ca="1" si="6"/>
        <v>#DIV/0!</v>
      </c>
    </row>
    <row r="187" spans="2:17" x14ac:dyDescent="0.3">
      <c r="B187" s="52"/>
      <c r="C187" s="52"/>
      <c r="D187" s="9" t="str">
        <f>+IF(ISERROR(UPPER(VLOOKUP(C187,CONFIG!H186:J364,3,FALSE)))," ",UPPER(VLOOKUP(C187,CONFIG!H186:J364,3,FALSE)))</f>
        <v xml:space="preserve"> </v>
      </c>
      <c r="E187" s="9"/>
      <c r="F187" s="2"/>
      <c r="G187" s="2"/>
      <c r="H187" s="46"/>
      <c r="I187" s="5"/>
      <c r="J187" s="2"/>
      <c r="K187" s="2"/>
      <c r="L187" s="2"/>
      <c r="M187" s="2">
        <f>+SUMIF($C$2:$C187,C187,$K$2:$K187)-SUMIF($C$2:$C187,C187,$L$2:$L187)</f>
        <v>0</v>
      </c>
      <c r="N187" s="11">
        <f t="shared" si="5"/>
        <v>0</v>
      </c>
      <c r="O187" s="11"/>
      <c r="P187" s="11">
        <f t="shared" ca="1" si="7"/>
        <v>0</v>
      </c>
      <c r="Q187" s="5" t="e">
        <f t="shared" ca="1" si="6"/>
        <v>#DIV/0!</v>
      </c>
    </row>
    <row r="188" spans="2:17" x14ac:dyDescent="0.3">
      <c r="B188" s="52"/>
      <c r="C188" s="52"/>
      <c r="D188" s="9" t="str">
        <f>+IF(ISERROR(UPPER(VLOOKUP(C188,CONFIG!H187:J365,3,FALSE)))," ",UPPER(VLOOKUP(C188,CONFIG!H187:J365,3,FALSE)))</f>
        <v xml:space="preserve"> </v>
      </c>
      <c r="E188" s="9"/>
      <c r="F188" s="2"/>
      <c r="G188" s="2"/>
      <c r="H188" s="46"/>
      <c r="I188" s="5"/>
      <c r="J188" s="2"/>
      <c r="K188" s="2"/>
      <c r="L188" s="2"/>
      <c r="M188" s="2">
        <f>+SUMIF($C$2:$C188,C188,$K$2:$K188)-SUMIF($C$2:$C188,C188,$L$2:$L188)</f>
        <v>0</v>
      </c>
      <c r="N188" s="11">
        <f t="shared" si="5"/>
        <v>0</v>
      </c>
      <c r="O188" s="11"/>
      <c r="P188" s="11">
        <f t="shared" ca="1" si="7"/>
        <v>0</v>
      </c>
      <c r="Q188" s="5" t="e">
        <f t="shared" ca="1" si="6"/>
        <v>#DIV/0!</v>
      </c>
    </row>
    <row r="189" spans="2:17" x14ac:dyDescent="0.3">
      <c r="B189" s="52"/>
      <c r="C189" s="52"/>
      <c r="D189" s="9" t="str">
        <f>+IF(ISERROR(UPPER(VLOOKUP(C189,CONFIG!H188:J366,3,FALSE)))," ",UPPER(VLOOKUP(C189,CONFIG!H188:J366,3,FALSE)))</f>
        <v xml:space="preserve"> </v>
      </c>
      <c r="E189" s="9"/>
      <c r="F189" s="2"/>
      <c r="G189" s="2"/>
      <c r="H189" s="46"/>
      <c r="I189" s="5"/>
      <c r="J189" s="2"/>
      <c r="K189" s="2"/>
      <c r="L189" s="2"/>
      <c r="M189" s="2">
        <f>+SUMIF($C$2:$C189,C189,$K$2:$K189)-SUMIF($C$2:$C189,C189,$L$2:$L189)</f>
        <v>0</v>
      </c>
      <c r="N189" s="11">
        <f t="shared" si="5"/>
        <v>0</v>
      </c>
      <c r="O189" s="11"/>
      <c r="P189" s="11">
        <f t="shared" ca="1" si="7"/>
        <v>0</v>
      </c>
      <c r="Q189" s="5" t="e">
        <f t="shared" ca="1" si="6"/>
        <v>#DIV/0!</v>
      </c>
    </row>
    <row r="190" spans="2:17" x14ac:dyDescent="0.3">
      <c r="B190" s="52"/>
      <c r="C190" s="52"/>
      <c r="D190" s="9" t="str">
        <f>+IF(ISERROR(UPPER(VLOOKUP(C190,CONFIG!H189:J367,3,FALSE)))," ",UPPER(VLOOKUP(C190,CONFIG!H189:J367,3,FALSE)))</f>
        <v xml:space="preserve"> </v>
      </c>
      <c r="E190" s="9"/>
      <c r="F190" s="2"/>
      <c r="G190" s="2"/>
      <c r="H190" s="46"/>
      <c r="I190" s="5"/>
      <c r="J190" s="2"/>
      <c r="K190" s="2"/>
      <c r="L190" s="2"/>
      <c r="M190" s="2">
        <f>+SUMIF($C$2:$C190,C190,$K$2:$K190)-SUMIF($C$2:$C190,C190,$L$2:$L190)</f>
        <v>0</v>
      </c>
      <c r="N190" s="11">
        <f t="shared" si="5"/>
        <v>0</v>
      </c>
      <c r="O190" s="11"/>
      <c r="P190" s="11">
        <f t="shared" ca="1" si="7"/>
        <v>0</v>
      </c>
      <c r="Q190" s="5" t="e">
        <f t="shared" ca="1" si="6"/>
        <v>#DIV/0!</v>
      </c>
    </row>
    <row r="191" spans="2:17" x14ac:dyDescent="0.3">
      <c r="B191" s="52"/>
      <c r="C191" s="52"/>
      <c r="D191" s="9" t="str">
        <f>+IF(ISERROR(UPPER(VLOOKUP(C191,CONFIG!H190:J368,3,FALSE)))," ",UPPER(VLOOKUP(C191,CONFIG!H190:J368,3,FALSE)))</f>
        <v xml:space="preserve"> </v>
      </c>
      <c r="E191" s="9"/>
      <c r="F191" s="2"/>
      <c r="G191" s="2"/>
      <c r="H191" s="46"/>
      <c r="I191" s="5"/>
      <c r="J191" s="2"/>
      <c r="K191" s="2"/>
      <c r="L191" s="2"/>
      <c r="M191" s="2">
        <f>+SUMIF($C$2:$C191,C191,$K$2:$K191)-SUMIF($C$2:$C191,C191,$L$2:$L191)</f>
        <v>0</v>
      </c>
      <c r="N191" s="11">
        <f t="shared" si="5"/>
        <v>0</v>
      </c>
      <c r="O191" s="11"/>
      <c r="P191" s="11">
        <f t="shared" ca="1" si="7"/>
        <v>0</v>
      </c>
      <c r="Q191" s="5" t="e">
        <f t="shared" ca="1" si="6"/>
        <v>#DIV/0!</v>
      </c>
    </row>
    <row r="192" spans="2:17" x14ac:dyDescent="0.3">
      <c r="B192" s="52"/>
      <c r="C192" s="52"/>
      <c r="D192" s="9" t="str">
        <f>+IF(ISERROR(UPPER(VLOOKUP(C192,CONFIG!H191:J369,3,FALSE)))," ",UPPER(VLOOKUP(C192,CONFIG!H191:J369,3,FALSE)))</f>
        <v xml:space="preserve"> </v>
      </c>
      <c r="E192" s="9"/>
      <c r="F192" s="2"/>
      <c r="G192" s="2"/>
      <c r="H192" s="46"/>
      <c r="I192" s="5"/>
      <c r="J192" s="2"/>
      <c r="K192" s="2"/>
      <c r="L192" s="2"/>
      <c r="M192" s="2">
        <f>+SUMIF($C$2:$C192,C192,$K$2:$K192)-SUMIF($C$2:$C192,C192,$L$2:$L192)</f>
        <v>0</v>
      </c>
      <c r="N192" s="11">
        <f t="shared" si="5"/>
        <v>0</v>
      </c>
      <c r="O192" s="11"/>
      <c r="P192" s="11">
        <f t="shared" ca="1" si="7"/>
        <v>0</v>
      </c>
      <c r="Q192" s="5" t="e">
        <f t="shared" ca="1" si="6"/>
        <v>#DIV/0!</v>
      </c>
    </row>
    <row r="193" spans="2:17" x14ac:dyDescent="0.3">
      <c r="B193" s="52"/>
      <c r="C193" s="52"/>
      <c r="D193" s="9" t="str">
        <f>+IF(ISERROR(UPPER(VLOOKUP(C193,CONFIG!H192:J370,3,FALSE)))," ",UPPER(VLOOKUP(C193,CONFIG!H192:J370,3,FALSE)))</f>
        <v xml:space="preserve"> </v>
      </c>
      <c r="E193" s="9"/>
      <c r="F193" s="2"/>
      <c r="G193" s="2"/>
      <c r="H193" s="46"/>
      <c r="I193" s="5"/>
      <c r="J193" s="2"/>
      <c r="K193" s="2"/>
      <c r="L193" s="2"/>
      <c r="M193" s="2">
        <f>+SUMIF($C$2:$C193,C193,$K$2:$K193)-SUMIF($C$2:$C193,C193,$L$2:$L193)</f>
        <v>0</v>
      </c>
      <c r="N193" s="11">
        <f t="shared" si="5"/>
        <v>0</v>
      </c>
      <c r="O193" s="11"/>
      <c r="P193" s="11">
        <f t="shared" ca="1" si="7"/>
        <v>0</v>
      </c>
      <c r="Q193" s="5" t="e">
        <f t="shared" ca="1" si="6"/>
        <v>#DIV/0!</v>
      </c>
    </row>
    <row r="194" spans="2:17" x14ac:dyDescent="0.3">
      <c r="B194" s="52"/>
      <c r="C194" s="52"/>
      <c r="D194" s="9" t="str">
        <f>+IF(ISERROR(UPPER(VLOOKUP(C194,CONFIG!H193:J371,3,FALSE)))," ",UPPER(VLOOKUP(C194,CONFIG!H193:J371,3,FALSE)))</f>
        <v xml:space="preserve"> </v>
      </c>
      <c r="E194" s="9"/>
      <c r="F194" s="2"/>
      <c r="G194" s="2"/>
      <c r="H194" s="46"/>
      <c r="I194" s="5"/>
      <c r="J194" s="2"/>
      <c r="K194" s="2"/>
      <c r="L194" s="2"/>
      <c r="M194" s="2">
        <f>+SUMIF($C$2:$C194,C194,$K$2:$K194)-SUMIF($C$2:$C194,C194,$L$2:$L194)</f>
        <v>0</v>
      </c>
      <c r="N194" s="11">
        <f t="shared" si="5"/>
        <v>0</v>
      </c>
      <c r="O194" s="11"/>
      <c r="P194" s="11">
        <f t="shared" ca="1" si="7"/>
        <v>0</v>
      </c>
      <c r="Q194" s="5" t="e">
        <f t="shared" ca="1" si="6"/>
        <v>#DIV/0!</v>
      </c>
    </row>
    <row r="195" spans="2:17" x14ac:dyDescent="0.3">
      <c r="B195" s="52"/>
      <c r="C195" s="52"/>
      <c r="D195" s="9" t="str">
        <f>+IF(ISERROR(UPPER(VLOOKUP(C195,CONFIG!H194:J372,3,FALSE)))," ",UPPER(VLOOKUP(C195,CONFIG!H194:J372,3,FALSE)))</f>
        <v xml:space="preserve"> </v>
      </c>
      <c r="E195" s="9"/>
      <c r="F195" s="2"/>
      <c r="G195" s="2"/>
      <c r="H195" s="46"/>
      <c r="I195" s="5"/>
      <c r="J195" s="2"/>
      <c r="K195" s="2"/>
      <c r="L195" s="2"/>
      <c r="M195" s="2">
        <f>+SUMIF($C$2:$C195,C195,$K$2:$K195)-SUMIF($C$2:$C195,C195,$L$2:$L195)</f>
        <v>0</v>
      </c>
      <c r="N195" s="11">
        <f t="shared" si="5"/>
        <v>0</v>
      </c>
      <c r="O195" s="11"/>
      <c r="P195" s="11">
        <f t="shared" ca="1" si="7"/>
        <v>0</v>
      </c>
      <c r="Q195" s="5" t="e">
        <f t="shared" ca="1" si="6"/>
        <v>#DIV/0!</v>
      </c>
    </row>
    <row r="196" spans="2:17" x14ac:dyDescent="0.3">
      <c r="B196" s="52"/>
      <c r="C196" s="52"/>
      <c r="D196" s="9" t="str">
        <f>+IF(ISERROR(UPPER(VLOOKUP(C196,CONFIG!H195:J373,3,FALSE)))," ",UPPER(VLOOKUP(C196,CONFIG!H195:J373,3,FALSE)))</f>
        <v xml:space="preserve"> </v>
      </c>
      <c r="E196" s="9"/>
      <c r="F196" s="2"/>
      <c r="G196" s="2"/>
      <c r="H196" s="46"/>
      <c r="I196" s="5"/>
      <c r="J196" s="2"/>
      <c r="K196" s="2"/>
      <c r="L196" s="2"/>
      <c r="M196" s="2">
        <f>+SUMIF($C$2:$C196,C196,$K$2:$K196)-SUMIF($C$2:$C196,C196,$L$2:$L196)</f>
        <v>0</v>
      </c>
      <c r="N196" s="11">
        <f t="shared" ref="N196:N259" si="8">+K196*J196</f>
        <v>0</v>
      </c>
      <c r="O196" s="11"/>
      <c r="P196" s="11">
        <f t="shared" ca="1" si="7"/>
        <v>0</v>
      </c>
      <c r="Q196" s="5" t="e">
        <f t="shared" ref="Q196:Q259" ca="1" si="9">+P196/M196</f>
        <v>#DIV/0!</v>
      </c>
    </row>
    <row r="197" spans="2:17" x14ac:dyDescent="0.3">
      <c r="B197" s="52"/>
      <c r="C197" s="52"/>
      <c r="D197" s="9" t="str">
        <f>+IF(ISERROR(UPPER(VLOOKUP(C197,CONFIG!H196:J374,3,FALSE)))," ",UPPER(VLOOKUP(C197,CONFIG!H196:J374,3,FALSE)))</f>
        <v xml:space="preserve"> </v>
      </c>
      <c r="E197" s="9"/>
      <c r="F197" s="2"/>
      <c r="G197" s="2"/>
      <c r="H197" s="46"/>
      <c r="I197" s="5"/>
      <c r="J197" s="2"/>
      <c r="K197" s="2"/>
      <c r="L197" s="2"/>
      <c r="M197" s="2">
        <f>+SUMIF($C$2:$C197,C197,$K$2:$K197)-SUMIF($C$2:$C197,C197,$L$2:$L197)</f>
        <v>0</v>
      </c>
      <c r="N197" s="11">
        <f t="shared" si="8"/>
        <v>0</v>
      </c>
      <c r="O197" s="11"/>
      <c r="P197" s="11">
        <f t="shared" ca="1" si="7"/>
        <v>0</v>
      </c>
      <c r="Q197" s="5" t="e">
        <f t="shared" ca="1" si="9"/>
        <v>#DIV/0!</v>
      </c>
    </row>
    <row r="198" spans="2:17" x14ac:dyDescent="0.3">
      <c r="B198" s="52"/>
      <c r="C198" s="52"/>
      <c r="D198" s="9" t="str">
        <f>+IF(ISERROR(UPPER(VLOOKUP(C198,CONFIG!H197:J375,3,FALSE)))," ",UPPER(VLOOKUP(C198,CONFIG!H197:J375,3,FALSE)))</f>
        <v xml:space="preserve"> </v>
      </c>
      <c r="E198" s="9"/>
      <c r="F198" s="2"/>
      <c r="G198" s="2"/>
      <c r="H198" s="46"/>
      <c r="I198" s="5"/>
      <c r="J198" s="2"/>
      <c r="K198" s="2"/>
      <c r="L198" s="2"/>
      <c r="M198" s="2">
        <f>+SUMIF($C$2:$C198,C198,$K$2:$K198)-SUMIF($C$2:$C198,C198,$L$2:$L198)</f>
        <v>0</v>
      </c>
      <c r="N198" s="11">
        <f t="shared" si="8"/>
        <v>0</v>
      </c>
      <c r="O198" s="11"/>
      <c r="P198" s="11">
        <f t="shared" ref="P198:P261" ca="1" si="10">+SUMIF($C$3:$O$19,C198,$N$3:$N$25)-SUMIF($C$3:$O$19,C198,$O$3:$O$25)</f>
        <v>0</v>
      </c>
      <c r="Q198" s="5" t="e">
        <f t="shared" ca="1" si="9"/>
        <v>#DIV/0!</v>
      </c>
    </row>
    <row r="199" spans="2:17" x14ac:dyDescent="0.3">
      <c r="B199" s="52"/>
      <c r="C199" s="52"/>
      <c r="D199" s="9" t="str">
        <f>+IF(ISERROR(UPPER(VLOOKUP(C199,CONFIG!H198:J376,3,FALSE)))," ",UPPER(VLOOKUP(C199,CONFIG!H198:J376,3,FALSE)))</f>
        <v xml:space="preserve"> </v>
      </c>
      <c r="E199" s="9"/>
      <c r="F199" s="2"/>
      <c r="G199" s="2"/>
      <c r="H199" s="46"/>
      <c r="I199" s="5"/>
      <c r="J199" s="2"/>
      <c r="K199" s="2"/>
      <c r="L199" s="2"/>
      <c r="M199" s="2">
        <f>+SUMIF($C$2:$C199,C199,$K$2:$K199)-SUMIF($C$2:$C199,C199,$L$2:$L199)</f>
        <v>0</v>
      </c>
      <c r="N199" s="11">
        <f t="shared" si="8"/>
        <v>0</v>
      </c>
      <c r="O199" s="11"/>
      <c r="P199" s="11">
        <f t="shared" ca="1" si="10"/>
        <v>0</v>
      </c>
      <c r="Q199" s="5" t="e">
        <f t="shared" ca="1" si="9"/>
        <v>#DIV/0!</v>
      </c>
    </row>
    <row r="200" spans="2:17" x14ac:dyDescent="0.3">
      <c r="B200" s="52"/>
      <c r="C200" s="52"/>
      <c r="D200" s="9" t="str">
        <f>+IF(ISERROR(UPPER(VLOOKUP(C200,CONFIG!H199:J377,3,FALSE)))," ",UPPER(VLOOKUP(C200,CONFIG!H199:J377,3,FALSE)))</f>
        <v xml:space="preserve"> </v>
      </c>
      <c r="E200" s="9"/>
      <c r="F200" s="2"/>
      <c r="G200" s="2"/>
      <c r="H200" s="46"/>
      <c r="I200" s="5"/>
      <c r="J200" s="2"/>
      <c r="K200" s="2"/>
      <c r="L200" s="2"/>
      <c r="M200" s="2">
        <f>+SUMIF($C$2:$C200,C200,$K$2:$K200)-SUMIF($C$2:$C200,C200,$L$2:$L200)</f>
        <v>0</v>
      </c>
      <c r="N200" s="11">
        <f t="shared" si="8"/>
        <v>0</v>
      </c>
      <c r="O200" s="11"/>
      <c r="P200" s="11">
        <f t="shared" ca="1" si="10"/>
        <v>0</v>
      </c>
      <c r="Q200" s="5" t="e">
        <f t="shared" ca="1" si="9"/>
        <v>#DIV/0!</v>
      </c>
    </row>
    <row r="201" spans="2:17" x14ac:dyDescent="0.3">
      <c r="B201" s="52"/>
      <c r="C201" s="52"/>
      <c r="D201" s="9" t="str">
        <f>+IF(ISERROR(UPPER(VLOOKUP(C201,CONFIG!H200:J378,3,FALSE)))," ",UPPER(VLOOKUP(C201,CONFIG!H200:J378,3,FALSE)))</f>
        <v xml:space="preserve"> </v>
      </c>
      <c r="E201" s="9"/>
      <c r="F201" s="2"/>
      <c r="G201" s="2"/>
      <c r="H201" s="46"/>
      <c r="I201" s="5"/>
      <c r="J201" s="2"/>
      <c r="K201" s="2"/>
      <c r="L201" s="2"/>
      <c r="M201" s="2">
        <f>+SUMIF($C$2:$C201,C201,$K$2:$K201)-SUMIF($C$2:$C201,C201,$L$2:$L201)</f>
        <v>0</v>
      </c>
      <c r="N201" s="11">
        <f t="shared" si="8"/>
        <v>0</v>
      </c>
      <c r="O201" s="11"/>
      <c r="P201" s="11">
        <f t="shared" ca="1" si="10"/>
        <v>0</v>
      </c>
      <c r="Q201" s="5" t="e">
        <f t="shared" ca="1" si="9"/>
        <v>#DIV/0!</v>
      </c>
    </row>
    <row r="202" spans="2:17" x14ac:dyDescent="0.3">
      <c r="B202" s="52"/>
      <c r="C202" s="52"/>
      <c r="D202" s="9" t="str">
        <f>+IF(ISERROR(UPPER(VLOOKUP(C202,CONFIG!H201:J379,3,FALSE)))," ",UPPER(VLOOKUP(C202,CONFIG!H201:J379,3,FALSE)))</f>
        <v xml:space="preserve"> </v>
      </c>
      <c r="E202" s="9"/>
      <c r="F202" s="2"/>
      <c r="G202" s="2"/>
      <c r="H202" s="46"/>
      <c r="I202" s="5"/>
      <c r="J202" s="2"/>
      <c r="K202" s="2"/>
      <c r="L202" s="2"/>
      <c r="M202" s="2">
        <f>+SUMIF($C$2:$C202,C202,$K$2:$K202)-SUMIF($C$2:$C202,C202,$L$2:$L202)</f>
        <v>0</v>
      </c>
      <c r="N202" s="11">
        <f t="shared" si="8"/>
        <v>0</v>
      </c>
      <c r="O202" s="11"/>
      <c r="P202" s="11">
        <f t="shared" ca="1" si="10"/>
        <v>0</v>
      </c>
      <c r="Q202" s="5" t="e">
        <f t="shared" ca="1" si="9"/>
        <v>#DIV/0!</v>
      </c>
    </row>
    <row r="203" spans="2:17" x14ac:dyDescent="0.3">
      <c r="B203" s="52"/>
      <c r="C203" s="52"/>
      <c r="D203" s="9" t="str">
        <f>+IF(ISERROR(UPPER(VLOOKUP(C203,CONFIG!H202:J380,3,FALSE)))," ",UPPER(VLOOKUP(C203,CONFIG!H202:J380,3,FALSE)))</f>
        <v xml:space="preserve"> </v>
      </c>
      <c r="E203" s="9"/>
      <c r="F203" s="2"/>
      <c r="G203" s="2"/>
      <c r="H203" s="46"/>
      <c r="I203" s="5"/>
      <c r="J203" s="2"/>
      <c r="K203" s="2"/>
      <c r="L203" s="2"/>
      <c r="M203" s="2">
        <f>+SUMIF($C$2:$C203,C203,$K$2:$K203)-SUMIF($C$2:$C203,C203,$L$2:$L203)</f>
        <v>0</v>
      </c>
      <c r="N203" s="11">
        <f t="shared" si="8"/>
        <v>0</v>
      </c>
      <c r="O203" s="11"/>
      <c r="P203" s="11">
        <f t="shared" ca="1" si="10"/>
        <v>0</v>
      </c>
      <c r="Q203" s="5" t="e">
        <f t="shared" ca="1" si="9"/>
        <v>#DIV/0!</v>
      </c>
    </row>
    <row r="204" spans="2:17" x14ac:dyDescent="0.3">
      <c r="B204" s="52"/>
      <c r="C204" s="52"/>
      <c r="D204" s="9" t="str">
        <f>+IF(ISERROR(UPPER(VLOOKUP(C204,CONFIG!H203:J381,3,FALSE)))," ",UPPER(VLOOKUP(C204,CONFIG!H203:J381,3,FALSE)))</f>
        <v xml:space="preserve"> </v>
      </c>
      <c r="E204" s="9"/>
      <c r="F204" s="2"/>
      <c r="G204" s="2"/>
      <c r="H204" s="46"/>
      <c r="I204" s="5"/>
      <c r="J204" s="2"/>
      <c r="K204" s="2"/>
      <c r="L204" s="2"/>
      <c r="M204" s="2">
        <f>+SUMIF($C$2:$C204,C204,$K$2:$K204)-SUMIF($C$2:$C204,C204,$L$2:$L204)</f>
        <v>0</v>
      </c>
      <c r="N204" s="11">
        <f t="shared" si="8"/>
        <v>0</v>
      </c>
      <c r="O204" s="11"/>
      <c r="P204" s="11">
        <f t="shared" ca="1" si="10"/>
        <v>0</v>
      </c>
      <c r="Q204" s="5" t="e">
        <f t="shared" ca="1" si="9"/>
        <v>#DIV/0!</v>
      </c>
    </row>
    <row r="205" spans="2:17" x14ac:dyDescent="0.3">
      <c r="B205" s="52"/>
      <c r="C205" s="52"/>
      <c r="D205" s="9" t="str">
        <f>+IF(ISERROR(UPPER(VLOOKUP(C205,CONFIG!H204:J382,3,FALSE)))," ",UPPER(VLOOKUP(C205,CONFIG!H204:J382,3,FALSE)))</f>
        <v xml:space="preserve"> </v>
      </c>
      <c r="E205" s="9"/>
      <c r="F205" s="2"/>
      <c r="G205" s="2"/>
      <c r="H205" s="46"/>
      <c r="I205" s="5"/>
      <c r="J205" s="2"/>
      <c r="K205" s="2"/>
      <c r="L205" s="2"/>
      <c r="M205" s="2">
        <f>+SUMIF($C$2:$C205,C205,$K$2:$K205)-SUMIF($C$2:$C205,C205,$L$2:$L205)</f>
        <v>0</v>
      </c>
      <c r="N205" s="11">
        <f t="shared" si="8"/>
        <v>0</v>
      </c>
      <c r="O205" s="11"/>
      <c r="P205" s="11">
        <f t="shared" ca="1" si="10"/>
        <v>0</v>
      </c>
      <c r="Q205" s="5" t="e">
        <f t="shared" ca="1" si="9"/>
        <v>#DIV/0!</v>
      </c>
    </row>
    <row r="206" spans="2:17" x14ac:dyDescent="0.3">
      <c r="B206" s="52"/>
      <c r="C206" s="52"/>
      <c r="D206" s="9" t="str">
        <f>+IF(ISERROR(UPPER(VLOOKUP(C206,CONFIG!H205:J383,3,FALSE)))," ",UPPER(VLOOKUP(C206,CONFIG!H205:J383,3,FALSE)))</f>
        <v xml:space="preserve"> </v>
      </c>
      <c r="E206" s="9"/>
      <c r="F206" s="2"/>
      <c r="G206" s="2"/>
      <c r="H206" s="46"/>
      <c r="I206" s="5"/>
      <c r="J206" s="2"/>
      <c r="K206" s="2"/>
      <c r="L206" s="2"/>
      <c r="M206" s="2">
        <f>+SUMIF($C$2:$C206,C206,$K$2:$K206)-SUMIF($C$2:$C206,C206,$L$2:$L206)</f>
        <v>0</v>
      </c>
      <c r="N206" s="11">
        <f t="shared" si="8"/>
        <v>0</v>
      </c>
      <c r="O206" s="11"/>
      <c r="P206" s="11">
        <f t="shared" ca="1" si="10"/>
        <v>0</v>
      </c>
      <c r="Q206" s="5" t="e">
        <f t="shared" ca="1" si="9"/>
        <v>#DIV/0!</v>
      </c>
    </row>
    <row r="207" spans="2:17" x14ac:dyDescent="0.3">
      <c r="B207" s="52"/>
      <c r="C207" s="52"/>
      <c r="D207" s="9" t="str">
        <f>+IF(ISERROR(UPPER(VLOOKUP(C207,CONFIG!H206:J384,3,FALSE)))," ",UPPER(VLOOKUP(C207,CONFIG!H206:J384,3,FALSE)))</f>
        <v xml:space="preserve"> </v>
      </c>
      <c r="E207" s="9"/>
      <c r="F207" s="2"/>
      <c r="G207" s="2"/>
      <c r="H207" s="46"/>
      <c r="I207" s="5"/>
      <c r="J207" s="2"/>
      <c r="K207" s="2"/>
      <c r="L207" s="2"/>
      <c r="M207" s="2">
        <f>+SUMIF($C$2:$C207,C207,$K$2:$K207)-SUMIF($C$2:$C207,C207,$L$2:$L207)</f>
        <v>0</v>
      </c>
      <c r="N207" s="11">
        <f t="shared" si="8"/>
        <v>0</v>
      </c>
      <c r="O207" s="11"/>
      <c r="P207" s="11">
        <f t="shared" ca="1" si="10"/>
        <v>0</v>
      </c>
      <c r="Q207" s="5" t="e">
        <f t="shared" ca="1" si="9"/>
        <v>#DIV/0!</v>
      </c>
    </row>
    <row r="208" spans="2:17" x14ac:dyDescent="0.3">
      <c r="B208" s="52"/>
      <c r="C208" s="52"/>
      <c r="D208" s="9" t="str">
        <f>+IF(ISERROR(UPPER(VLOOKUP(C208,CONFIG!H207:J385,3,FALSE)))," ",UPPER(VLOOKUP(C208,CONFIG!H207:J385,3,FALSE)))</f>
        <v xml:space="preserve"> </v>
      </c>
      <c r="E208" s="9"/>
      <c r="F208" s="2"/>
      <c r="G208" s="2"/>
      <c r="H208" s="46"/>
      <c r="I208" s="5"/>
      <c r="J208" s="2"/>
      <c r="K208" s="2"/>
      <c r="L208" s="2"/>
      <c r="M208" s="2">
        <f>+SUMIF($C$2:$C208,C208,$K$2:$K208)-SUMIF($C$2:$C208,C208,$L$2:$L208)</f>
        <v>0</v>
      </c>
      <c r="N208" s="11">
        <f t="shared" si="8"/>
        <v>0</v>
      </c>
      <c r="O208" s="11"/>
      <c r="P208" s="11">
        <f t="shared" ca="1" si="10"/>
        <v>0</v>
      </c>
      <c r="Q208" s="5" t="e">
        <f t="shared" ca="1" si="9"/>
        <v>#DIV/0!</v>
      </c>
    </row>
    <row r="209" spans="2:17" x14ac:dyDescent="0.3">
      <c r="B209" s="52"/>
      <c r="C209" s="52"/>
      <c r="D209" s="9" t="str">
        <f>+IF(ISERROR(UPPER(VLOOKUP(C209,CONFIG!H208:J386,3,FALSE)))," ",UPPER(VLOOKUP(C209,CONFIG!H208:J386,3,FALSE)))</f>
        <v xml:space="preserve"> </v>
      </c>
      <c r="E209" s="9"/>
      <c r="F209" s="2"/>
      <c r="G209" s="2"/>
      <c r="H209" s="46"/>
      <c r="I209" s="5"/>
      <c r="J209" s="2"/>
      <c r="K209" s="2"/>
      <c r="L209" s="2"/>
      <c r="M209" s="2">
        <f>+SUMIF($C$2:$C209,C209,$K$2:$K209)-SUMIF($C$2:$C209,C209,$L$2:$L209)</f>
        <v>0</v>
      </c>
      <c r="N209" s="11">
        <f t="shared" si="8"/>
        <v>0</v>
      </c>
      <c r="O209" s="11"/>
      <c r="P209" s="11">
        <f t="shared" ca="1" si="10"/>
        <v>0</v>
      </c>
      <c r="Q209" s="5" t="e">
        <f t="shared" ca="1" si="9"/>
        <v>#DIV/0!</v>
      </c>
    </row>
    <row r="210" spans="2:17" x14ac:dyDescent="0.3">
      <c r="B210" s="52"/>
      <c r="C210" s="52"/>
      <c r="D210" s="9" t="str">
        <f>+IF(ISERROR(UPPER(VLOOKUP(C210,CONFIG!H209:J387,3,FALSE)))," ",UPPER(VLOOKUP(C210,CONFIG!H209:J387,3,FALSE)))</f>
        <v xml:space="preserve"> </v>
      </c>
      <c r="E210" s="9"/>
      <c r="F210" s="2"/>
      <c r="G210" s="2"/>
      <c r="H210" s="46"/>
      <c r="I210" s="5"/>
      <c r="J210" s="2"/>
      <c r="K210" s="2"/>
      <c r="L210" s="2"/>
      <c r="M210" s="2">
        <f>+SUMIF($C$2:$C210,C210,$K$2:$K210)-SUMIF($C$2:$C210,C210,$L$2:$L210)</f>
        <v>0</v>
      </c>
      <c r="N210" s="11">
        <f t="shared" si="8"/>
        <v>0</v>
      </c>
      <c r="O210" s="11"/>
      <c r="P210" s="11">
        <f t="shared" ca="1" si="10"/>
        <v>0</v>
      </c>
      <c r="Q210" s="5" t="e">
        <f t="shared" ca="1" si="9"/>
        <v>#DIV/0!</v>
      </c>
    </row>
    <row r="211" spans="2:17" x14ac:dyDescent="0.3">
      <c r="B211" s="52"/>
      <c r="C211" s="52"/>
      <c r="D211" s="9" t="str">
        <f>+IF(ISERROR(UPPER(VLOOKUP(C211,CONFIG!H210:J388,3,FALSE)))," ",UPPER(VLOOKUP(C211,CONFIG!H210:J388,3,FALSE)))</f>
        <v xml:space="preserve"> </v>
      </c>
      <c r="E211" s="9"/>
      <c r="F211" s="2"/>
      <c r="G211" s="2"/>
      <c r="H211" s="46"/>
      <c r="I211" s="5"/>
      <c r="J211" s="2"/>
      <c r="K211" s="2"/>
      <c r="L211" s="2"/>
      <c r="M211" s="2">
        <f>+SUMIF($C$2:$C211,C211,$K$2:$K211)-SUMIF($C$2:$C211,C211,$L$2:$L211)</f>
        <v>0</v>
      </c>
      <c r="N211" s="11">
        <f t="shared" si="8"/>
        <v>0</v>
      </c>
      <c r="O211" s="11"/>
      <c r="P211" s="11">
        <f t="shared" ca="1" si="10"/>
        <v>0</v>
      </c>
      <c r="Q211" s="5" t="e">
        <f t="shared" ca="1" si="9"/>
        <v>#DIV/0!</v>
      </c>
    </row>
    <row r="212" spans="2:17" x14ac:dyDescent="0.3">
      <c r="B212" s="52"/>
      <c r="C212" s="52"/>
      <c r="D212" s="9" t="str">
        <f>+IF(ISERROR(UPPER(VLOOKUP(C212,CONFIG!H211:J389,3,FALSE)))," ",UPPER(VLOOKUP(C212,CONFIG!H211:J389,3,FALSE)))</f>
        <v xml:space="preserve"> </v>
      </c>
      <c r="E212" s="9"/>
      <c r="F212" s="2"/>
      <c r="G212" s="2"/>
      <c r="H212" s="46"/>
      <c r="I212" s="5"/>
      <c r="J212" s="2"/>
      <c r="K212" s="2"/>
      <c r="L212" s="2"/>
      <c r="M212" s="2">
        <f>+SUMIF($C$2:$C212,C212,$K$2:$K212)-SUMIF($C$2:$C212,C212,$L$2:$L212)</f>
        <v>0</v>
      </c>
      <c r="N212" s="11">
        <f t="shared" si="8"/>
        <v>0</v>
      </c>
      <c r="O212" s="11"/>
      <c r="P212" s="11">
        <f t="shared" ca="1" si="10"/>
        <v>0</v>
      </c>
      <c r="Q212" s="5" t="e">
        <f t="shared" ca="1" si="9"/>
        <v>#DIV/0!</v>
      </c>
    </row>
    <row r="213" spans="2:17" x14ac:dyDescent="0.3">
      <c r="B213" s="52"/>
      <c r="C213" s="52"/>
      <c r="D213" s="9" t="str">
        <f>+IF(ISERROR(UPPER(VLOOKUP(C213,CONFIG!H212:J390,3,FALSE)))," ",UPPER(VLOOKUP(C213,CONFIG!H212:J390,3,FALSE)))</f>
        <v xml:space="preserve"> </v>
      </c>
      <c r="E213" s="9"/>
      <c r="F213" s="2"/>
      <c r="G213" s="2"/>
      <c r="H213" s="46"/>
      <c r="I213" s="5"/>
      <c r="J213" s="2"/>
      <c r="K213" s="2"/>
      <c r="L213" s="2"/>
      <c r="M213" s="2">
        <f>+SUMIF($C$2:$C213,C213,$K$2:$K213)-SUMIF($C$2:$C213,C213,$L$2:$L213)</f>
        <v>0</v>
      </c>
      <c r="N213" s="11">
        <f t="shared" si="8"/>
        <v>0</v>
      </c>
      <c r="O213" s="11"/>
      <c r="P213" s="11">
        <f t="shared" ca="1" si="10"/>
        <v>0</v>
      </c>
      <c r="Q213" s="5" t="e">
        <f t="shared" ca="1" si="9"/>
        <v>#DIV/0!</v>
      </c>
    </row>
    <row r="214" spans="2:17" x14ac:dyDescent="0.3">
      <c r="B214" s="52"/>
      <c r="C214" s="52"/>
      <c r="D214" s="9" t="str">
        <f>+IF(ISERROR(UPPER(VLOOKUP(C214,CONFIG!H213:J391,3,FALSE)))," ",UPPER(VLOOKUP(C214,CONFIG!H213:J391,3,FALSE)))</f>
        <v xml:space="preserve"> </v>
      </c>
      <c r="E214" s="9"/>
      <c r="F214" s="2"/>
      <c r="G214" s="2"/>
      <c r="H214" s="46"/>
      <c r="I214" s="5"/>
      <c r="J214" s="2"/>
      <c r="K214" s="2"/>
      <c r="L214" s="2"/>
      <c r="M214" s="2">
        <f>+SUMIF($C$2:$C214,C214,$K$2:$K214)-SUMIF($C$2:$C214,C214,$L$2:$L214)</f>
        <v>0</v>
      </c>
      <c r="N214" s="11">
        <f t="shared" si="8"/>
        <v>0</v>
      </c>
      <c r="O214" s="11"/>
      <c r="P214" s="11">
        <f t="shared" ca="1" si="10"/>
        <v>0</v>
      </c>
      <c r="Q214" s="5" t="e">
        <f t="shared" ca="1" si="9"/>
        <v>#DIV/0!</v>
      </c>
    </row>
    <row r="215" spans="2:17" x14ac:dyDescent="0.3">
      <c r="B215" s="52"/>
      <c r="C215" s="52"/>
      <c r="D215" s="9" t="str">
        <f>+IF(ISERROR(UPPER(VLOOKUP(C215,CONFIG!H214:J392,3,FALSE)))," ",UPPER(VLOOKUP(C215,CONFIG!H214:J392,3,FALSE)))</f>
        <v xml:space="preserve"> </v>
      </c>
      <c r="E215" s="9"/>
      <c r="F215" s="2"/>
      <c r="G215" s="2"/>
      <c r="H215" s="46"/>
      <c r="I215" s="5"/>
      <c r="J215" s="2"/>
      <c r="K215" s="2"/>
      <c r="L215" s="2"/>
      <c r="M215" s="2">
        <f>+SUMIF($C$2:$C215,C215,$K$2:$K215)-SUMIF($C$2:$C215,C215,$L$2:$L215)</f>
        <v>0</v>
      </c>
      <c r="N215" s="11">
        <f t="shared" si="8"/>
        <v>0</v>
      </c>
      <c r="O215" s="11"/>
      <c r="P215" s="11">
        <f t="shared" ca="1" si="10"/>
        <v>0</v>
      </c>
      <c r="Q215" s="5" t="e">
        <f t="shared" ca="1" si="9"/>
        <v>#DIV/0!</v>
      </c>
    </row>
    <row r="216" spans="2:17" x14ac:dyDescent="0.3">
      <c r="B216" s="52"/>
      <c r="C216" s="52"/>
      <c r="D216" s="9" t="str">
        <f>+IF(ISERROR(UPPER(VLOOKUP(C216,CONFIG!H215:J393,3,FALSE)))," ",UPPER(VLOOKUP(C216,CONFIG!H215:J393,3,FALSE)))</f>
        <v xml:space="preserve"> </v>
      </c>
      <c r="E216" s="9"/>
      <c r="F216" s="2"/>
      <c r="G216" s="2"/>
      <c r="H216" s="46"/>
      <c r="I216" s="5"/>
      <c r="J216" s="2"/>
      <c r="K216" s="2"/>
      <c r="L216" s="2"/>
      <c r="M216" s="2">
        <f>+SUMIF($C$2:$C216,C216,$K$2:$K216)-SUMIF($C$2:$C216,C216,$L$2:$L216)</f>
        <v>0</v>
      </c>
      <c r="N216" s="11">
        <f t="shared" si="8"/>
        <v>0</v>
      </c>
      <c r="O216" s="11"/>
      <c r="P216" s="11">
        <f t="shared" ca="1" si="10"/>
        <v>0</v>
      </c>
      <c r="Q216" s="5" t="e">
        <f t="shared" ca="1" si="9"/>
        <v>#DIV/0!</v>
      </c>
    </row>
    <row r="217" spans="2:17" x14ac:dyDescent="0.3">
      <c r="B217" s="52"/>
      <c r="C217" s="52"/>
      <c r="D217" s="9" t="str">
        <f>+IF(ISERROR(UPPER(VLOOKUP(C217,CONFIG!H216:J394,3,FALSE)))," ",UPPER(VLOOKUP(C217,CONFIG!H216:J394,3,FALSE)))</f>
        <v xml:space="preserve"> </v>
      </c>
      <c r="E217" s="9"/>
      <c r="F217" s="2"/>
      <c r="G217" s="2"/>
      <c r="H217" s="46"/>
      <c r="I217" s="5"/>
      <c r="J217" s="2"/>
      <c r="K217" s="2"/>
      <c r="L217" s="2"/>
      <c r="M217" s="2">
        <f>+SUMIF($C$2:$C217,C217,$K$2:$K217)-SUMIF($C$2:$C217,C217,$L$2:$L217)</f>
        <v>0</v>
      </c>
      <c r="N217" s="11">
        <f t="shared" si="8"/>
        <v>0</v>
      </c>
      <c r="O217" s="11"/>
      <c r="P217" s="11">
        <f t="shared" ca="1" si="10"/>
        <v>0</v>
      </c>
      <c r="Q217" s="5" t="e">
        <f t="shared" ca="1" si="9"/>
        <v>#DIV/0!</v>
      </c>
    </row>
    <row r="218" spans="2:17" x14ac:dyDescent="0.3">
      <c r="B218" s="52"/>
      <c r="C218" s="52"/>
      <c r="D218" s="9" t="str">
        <f>+IF(ISERROR(UPPER(VLOOKUP(C218,CONFIG!H217:J395,3,FALSE)))," ",UPPER(VLOOKUP(C218,CONFIG!H217:J395,3,FALSE)))</f>
        <v xml:space="preserve"> </v>
      </c>
      <c r="E218" s="9"/>
      <c r="F218" s="2"/>
      <c r="G218" s="2"/>
      <c r="H218" s="46"/>
      <c r="I218" s="5"/>
      <c r="J218" s="2"/>
      <c r="K218" s="2"/>
      <c r="L218" s="2"/>
      <c r="M218" s="2">
        <f>+SUMIF($C$2:$C218,C218,$K$2:$K218)-SUMIF($C$2:$C218,C218,$L$2:$L218)</f>
        <v>0</v>
      </c>
      <c r="N218" s="11">
        <f t="shared" si="8"/>
        <v>0</v>
      </c>
      <c r="O218" s="11"/>
      <c r="P218" s="11">
        <f t="shared" ca="1" si="10"/>
        <v>0</v>
      </c>
      <c r="Q218" s="5" t="e">
        <f t="shared" ca="1" si="9"/>
        <v>#DIV/0!</v>
      </c>
    </row>
    <row r="219" spans="2:17" x14ac:dyDescent="0.3">
      <c r="B219" s="52"/>
      <c r="C219" s="52"/>
      <c r="D219" s="9" t="str">
        <f>+IF(ISERROR(UPPER(VLOOKUP(C219,CONFIG!H218:J396,3,FALSE)))," ",UPPER(VLOOKUP(C219,CONFIG!H218:J396,3,FALSE)))</f>
        <v xml:space="preserve"> </v>
      </c>
      <c r="E219" s="9"/>
      <c r="F219" s="2"/>
      <c r="G219" s="2"/>
      <c r="H219" s="46"/>
      <c r="I219" s="5"/>
      <c r="J219" s="2"/>
      <c r="K219" s="2"/>
      <c r="L219" s="2"/>
      <c r="M219" s="2">
        <f>+SUMIF($C$2:$C219,C219,$K$2:$K219)-SUMIF($C$2:$C219,C219,$L$2:$L219)</f>
        <v>0</v>
      </c>
      <c r="N219" s="11">
        <f t="shared" si="8"/>
        <v>0</v>
      </c>
      <c r="O219" s="11"/>
      <c r="P219" s="11">
        <f t="shared" ca="1" si="10"/>
        <v>0</v>
      </c>
      <c r="Q219" s="5" t="e">
        <f t="shared" ca="1" si="9"/>
        <v>#DIV/0!</v>
      </c>
    </row>
    <row r="220" spans="2:17" x14ac:dyDescent="0.3">
      <c r="B220" s="52"/>
      <c r="C220" s="52"/>
      <c r="D220" s="9" t="str">
        <f>+IF(ISERROR(UPPER(VLOOKUP(C220,CONFIG!H219:J397,3,FALSE)))," ",UPPER(VLOOKUP(C220,CONFIG!H219:J397,3,FALSE)))</f>
        <v xml:space="preserve"> </v>
      </c>
      <c r="E220" s="9"/>
      <c r="F220" s="2"/>
      <c r="G220" s="2"/>
      <c r="H220" s="46"/>
      <c r="I220" s="5"/>
      <c r="J220" s="2"/>
      <c r="K220" s="2"/>
      <c r="L220" s="2"/>
      <c r="M220" s="2">
        <f>+SUMIF($C$2:$C220,C220,$K$2:$K220)-SUMIF($C$2:$C220,C220,$L$2:$L220)</f>
        <v>0</v>
      </c>
      <c r="N220" s="11">
        <f t="shared" si="8"/>
        <v>0</v>
      </c>
      <c r="O220" s="11"/>
      <c r="P220" s="11">
        <f t="shared" ca="1" si="10"/>
        <v>0</v>
      </c>
      <c r="Q220" s="5" t="e">
        <f t="shared" ca="1" si="9"/>
        <v>#DIV/0!</v>
      </c>
    </row>
    <row r="221" spans="2:17" x14ac:dyDescent="0.3">
      <c r="B221" s="52"/>
      <c r="C221" s="52"/>
      <c r="D221" s="9" t="str">
        <f>+IF(ISERROR(UPPER(VLOOKUP(C221,CONFIG!H220:J398,3,FALSE)))," ",UPPER(VLOOKUP(C221,CONFIG!H220:J398,3,FALSE)))</f>
        <v xml:space="preserve"> </v>
      </c>
      <c r="E221" s="9"/>
      <c r="F221" s="2"/>
      <c r="G221" s="2"/>
      <c r="H221" s="46"/>
      <c r="I221" s="5"/>
      <c r="J221" s="2"/>
      <c r="K221" s="2"/>
      <c r="L221" s="2"/>
      <c r="M221" s="2">
        <f>+SUMIF($C$2:$C221,C221,$K$2:$K221)-SUMIF($C$2:$C221,C221,$L$2:$L221)</f>
        <v>0</v>
      </c>
      <c r="N221" s="11">
        <f t="shared" si="8"/>
        <v>0</v>
      </c>
      <c r="O221" s="11"/>
      <c r="P221" s="11">
        <f t="shared" ca="1" si="10"/>
        <v>0</v>
      </c>
      <c r="Q221" s="5" t="e">
        <f t="shared" ca="1" si="9"/>
        <v>#DIV/0!</v>
      </c>
    </row>
    <row r="222" spans="2:17" x14ac:dyDescent="0.3">
      <c r="B222" s="52"/>
      <c r="C222" s="52"/>
      <c r="D222" s="9" t="str">
        <f>+IF(ISERROR(UPPER(VLOOKUP(C222,CONFIG!H221:J399,3,FALSE)))," ",UPPER(VLOOKUP(C222,CONFIG!H221:J399,3,FALSE)))</f>
        <v xml:space="preserve"> </v>
      </c>
      <c r="E222" s="9"/>
      <c r="F222" s="2"/>
      <c r="G222" s="2"/>
      <c r="H222" s="46"/>
      <c r="I222" s="5"/>
      <c r="J222" s="2"/>
      <c r="K222" s="2"/>
      <c r="L222" s="2"/>
      <c r="M222" s="2">
        <f>+SUMIF($C$2:$C222,C222,$K$2:$K222)-SUMIF($C$2:$C222,C222,$L$2:$L222)</f>
        <v>0</v>
      </c>
      <c r="N222" s="11">
        <f t="shared" si="8"/>
        <v>0</v>
      </c>
      <c r="O222" s="11"/>
      <c r="P222" s="11">
        <f t="shared" ca="1" si="10"/>
        <v>0</v>
      </c>
      <c r="Q222" s="5" t="e">
        <f t="shared" ca="1" si="9"/>
        <v>#DIV/0!</v>
      </c>
    </row>
    <row r="223" spans="2:17" x14ac:dyDescent="0.3">
      <c r="B223" s="52"/>
      <c r="C223" s="52"/>
      <c r="D223" s="9" t="str">
        <f>+IF(ISERROR(UPPER(VLOOKUP(C223,CONFIG!H222:J400,3,FALSE)))," ",UPPER(VLOOKUP(C223,CONFIG!H222:J400,3,FALSE)))</f>
        <v xml:space="preserve"> </v>
      </c>
      <c r="E223" s="9"/>
      <c r="F223" s="2"/>
      <c r="G223" s="2"/>
      <c r="H223" s="46"/>
      <c r="I223" s="5"/>
      <c r="J223" s="2"/>
      <c r="K223" s="2"/>
      <c r="L223" s="2"/>
      <c r="M223" s="2">
        <f>+SUMIF($C$2:$C223,C223,$K$2:$K223)-SUMIF($C$2:$C223,C223,$L$2:$L223)</f>
        <v>0</v>
      </c>
      <c r="N223" s="11">
        <f t="shared" si="8"/>
        <v>0</v>
      </c>
      <c r="O223" s="11"/>
      <c r="P223" s="11">
        <f t="shared" ca="1" si="10"/>
        <v>0</v>
      </c>
      <c r="Q223" s="5" t="e">
        <f t="shared" ca="1" si="9"/>
        <v>#DIV/0!</v>
      </c>
    </row>
    <row r="224" spans="2:17" x14ac:dyDescent="0.3">
      <c r="B224" s="52"/>
      <c r="C224" s="52"/>
      <c r="D224" s="9" t="str">
        <f>+IF(ISERROR(UPPER(VLOOKUP(C224,CONFIG!H223:J401,3,FALSE)))," ",UPPER(VLOOKUP(C224,CONFIG!H223:J401,3,FALSE)))</f>
        <v xml:space="preserve"> </v>
      </c>
      <c r="E224" s="9"/>
      <c r="F224" s="2"/>
      <c r="G224" s="2"/>
      <c r="H224" s="46"/>
      <c r="I224" s="5"/>
      <c r="J224" s="2"/>
      <c r="K224" s="2"/>
      <c r="L224" s="2"/>
      <c r="M224" s="2">
        <f>+SUMIF($C$2:$C224,C224,$K$2:$K224)-SUMIF($C$2:$C224,C224,$L$2:$L224)</f>
        <v>0</v>
      </c>
      <c r="N224" s="11">
        <f t="shared" si="8"/>
        <v>0</v>
      </c>
      <c r="O224" s="11"/>
      <c r="P224" s="11">
        <f t="shared" ca="1" si="10"/>
        <v>0</v>
      </c>
      <c r="Q224" s="5" t="e">
        <f t="shared" ca="1" si="9"/>
        <v>#DIV/0!</v>
      </c>
    </row>
    <row r="225" spans="2:17" x14ac:dyDescent="0.3">
      <c r="B225" s="52"/>
      <c r="C225" s="52"/>
      <c r="D225" s="9" t="str">
        <f>+IF(ISERROR(UPPER(VLOOKUP(C225,CONFIG!H224:J402,3,FALSE)))," ",UPPER(VLOOKUP(C225,CONFIG!H224:J402,3,FALSE)))</f>
        <v xml:space="preserve"> </v>
      </c>
      <c r="E225" s="9"/>
      <c r="F225" s="2"/>
      <c r="G225" s="2"/>
      <c r="H225" s="46"/>
      <c r="I225" s="5"/>
      <c r="J225" s="2"/>
      <c r="K225" s="2"/>
      <c r="L225" s="2"/>
      <c r="M225" s="2">
        <f>+SUMIF($C$2:$C225,C225,$K$2:$K225)-SUMIF($C$2:$C225,C225,$L$2:$L225)</f>
        <v>0</v>
      </c>
      <c r="N225" s="11">
        <f t="shared" si="8"/>
        <v>0</v>
      </c>
      <c r="O225" s="11"/>
      <c r="P225" s="11">
        <f t="shared" ca="1" si="10"/>
        <v>0</v>
      </c>
      <c r="Q225" s="5" t="e">
        <f t="shared" ca="1" si="9"/>
        <v>#DIV/0!</v>
      </c>
    </row>
    <row r="226" spans="2:17" x14ac:dyDescent="0.3">
      <c r="B226" s="52"/>
      <c r="C226" s="52"/>
      <c r="D226" s="9" t="str">
        <f>+IF(ISERROR(UPPER(VLOOKUP(C226,CONFIG!H225:J403,3,FALSE)))," ",UPPER(VLOOKUP(C226,CONFIG!H225:J403,3,FALSE)))</f>
        <v xml:space="preserve"> </v>
      </c>
      <c r="E226" s="9"/>
      <c r="F226" s="2"/>
      <c r="G226" s="2"/>
      <c r="H226" s="46"/>
      <c r="I226" s="5"/>
      <c r="J226" s="2"/>
      <c r="K226" s="2"/>
      <c r="L226" s="2"/>
      <c r="M226" s="2">
        <f>+SUMIF($C$2:$C226,C226,$K$2:$K226)-SUMIF($C$2:$C226,C226,$L$2:$L226)</f>
        <v>0</v>
      </c>
      <c r="N226" s="11">
        <f t="shared" si="8"/>
        <v>0</v>
      </c>
      <c r="O226" s="11"/>
      <c r="P226" s="11">
        <f t="shared" ca="1" si="10"/>
        <v>0</v>
      </c>
      <c r="Q226" s="5" t="e">
        <f t="shared" ca="1" si="9"/>
        <v>#DIV/0!</v>
      </c>
    </row>
    <row r="227" spans="2:17" x14ac:dyDescent="0.3">
      <c r="B227" s="52"/>
      <c r="C227" s="52"/>
      <c r="D227" s="9" t="str">
        <f>+IF(ISERROR(UPPER(VLOOKUP(C227,CONFIG!H226:J404,3,FALSE)))," ",UPPER(VLOOKUP(C227,CONFIG!H226:J404,3,FALSE)))</f>
        <v xml:space="preserve"> </v>
      </c>
      <c r="E227" s="9"/>
      <c r="F227" s="2"/>
      <c r="G227" s="2"/>
      <c r="H227" s="46"/>
      <c r="I227" s="5"/>
      <c r="J227" s="2"/>
      <c r="K227" s="2"/>
      <c r="L227" s="2"/>
      <c r="M227" s="2">
        <f>+SUMIF($C$2:$C227,C227,$K$2:$K227)-SUMIF($C$2:$C227,C227,$L$2:$L227)</f>
        <v>0</v>
      </c>
      <c r="N227" s="11">
        <f t="shared" si="8"/>
        <v>0</v>
      </c>
      <c r="O227" s="11"/>
      <c r="P227" s="11">
        <f t="shared" ca="1" si="10"/>
        <v>0</v>
      </c>
      <c r="Q227" s="5" t="e">
        <f t="shared" ca="1" si="9"/>
        <v>#DIV/0!</v>
      </c>
    </row>
    <row r="228" spans="2:17" x14ac:dyDescent="0.3">
      <c r="B228" s="52"/>
      <c r="C228" s="52"/>
      <c r="D228" s="9" t="str">
        <f>+IF(ISERROR(UPPER(VLOOKUP(C228,CONFIG!H227:J405,3,FALSE)))," ",UPPER(VLOOKUP(C228,CONFIG!H227:J405,3,FALSE)))</f>
        <v xml:space="preserve"> </v>
      </c>
      <c r="E228" s="9"/>
      <c r="F228" s="2"/>
      <c r="G228" s="2"/>
      <c r="H228" s="46"/>
      <c r="I228" s="5"/>
      <c r="J228" s="2"/>
      <c r="K228" s="2"/>
      <c r="L228" s="2"/>
      <c r="M228" s="2">
        <f>+SUMIF($C$2:$C228,C228,$K$2:$K228)-SUMIF($C$2:$C228,C228,$L$2:$L228)</f>
        <v>0</v>
      </c>
      <c r="N228" s="11">
        <f t="shared" si="8"/>
        <v>0</v>
      </c>
      <c r="O228" s="11"/>
      <c r="P228" s="11">
        <f t="shared" ca="1" si="10"/>
        <v>0</v>
      </c>
      <c r="Q228" s="5" t="e">
        <f t="shared" ca="1" si="9"/>
        <v>#DIV/0!</v>
      </c>
    </row>
    <row r="229" spans="2:17" x14ac:dyDescent="0.3">
      <c r="B229" s="52"/>
      <c r="C229" s="52"/>
      <c r="D229" s="9" t="str">
        <f>+IF(ISERROR(UPPER(VLOOKUP(C229,CONFIG!H228:J406,3,FALSE)))," ",UPPER(VLOOKUP(C229,CONFIG!H228:J406,3,FALSE)))</f>
        <v xml:space="preserve"> </v>
      </c>
      <c r="E229" s="9"/>
      <c r="F229" s="2"/>
      <c r="G229" s="2"/>
      <c r="H229" s="46"/>
      <c r="I229" s="5"/>
      <c r="J229" s="2"/>
      <c r="K229" s="2"/>
      <c r="L229" s="2"/>
      <c r="M229" s="2">
        <f>+SUMIF($C$2:$C229,C229,$K$2:$K229)-SUMIF($C$2:$C229,C229,$L$2:$L229)</f>
        <v>0</v>
      </c>
      <c r="N229" s="11">
        <f t="shared" si="8"/>
        <v>0</v>
      </c>
      <c r="O229" s="11"/>
      <c r="P229" s="11">
        <f t="shared" ca="1" si="10"/>
        <v>0</v>
      </c>
      <c r="Q229" s="5" t="e">
        <f t="shared" ca="1" si="9"/>
        <v>#DIV/0!</v>
      </c>
    </row>
    <row r="230" spans="2:17" x14ac:dyDescent="0.3">
      <c r="B230" s="52"/>
      <c r="C230" s="52"/>
      <c r="D230" s="9" t="str">
        <f>+IF(ISERROR(UPPER(VLOOKUP(C230,CONFIG!H229:J407,3,FALSE)))," ",UPPER(VLOOKUP(C230,CONFIG!H229:J407,3,FALSE)))</f>
        <v xml:space="preserve"> </v>
      </c>
      <c r="E230" s="9"/>
      <c r="F230" s="2"/>
      <c r="G230" s="2"/>
      <c r="H230" s="46"/>
      <c r="I230" s="5"/>
      <c r="J230" s="2"/>
      <c r="K230" s="2"/>
      <c r="L230" s="2"/>
      <c r="M230" s="2">
        <f>+SUMIF($C$2:$C230,C230,$K$2:$K230)-SUMIF($C$2:$C230,C230,$L$2:$L230)</f>
        <v>0</v>
      </c>
      <c r="N230" s="11">
        <f t="shared" si="8"/>
        <v>0</v>
      </c>
      <c r="O230" s="11"/>
      <c r="P230" s="11">
        <f t="shared" ca="1" si="10"/>
        <v>0</v>
      </c>
      <c r="Q230" s="5" t="e">
        <f t="shared" ca="1" si="9"/>
        <v>#DIV/0!</v>
      </c>
    </row>
    <row r="231" spans="2:17" x14ac:dyDescent="0.3">
      <c r="B231" s="52"/>
      <c r="C231" s="52"/>
      <c r="D231" s="9" t="str">
        <f>+IF(ISERROR(UPPER(VLOOKUP(C231,CONFIG!H230:J408,3,FALSE)))," ",UPPER(VLOOKUP(C231,CONFIG!H230:J408,3,FALSE)))</f>
        <v xml:space="preserve"> </v>
      </c>
      <c r="E231" s="9"/>
      <c r="F231" s="2"/>
      <c r="G231" s="2"/>
      <c r="H231" s="46"/>
      <c r="I231" s="5"/>
      <c r="J231" s="2"/>
      <c r="K231" s="2"/>
      <c r="L231" s="2"/>
      <c r="M231" s="2">
        <f>+SUMIF($C$2:$C231,C231,$K$2:$K231)-SUMIF($C$2:$C231,C231,$L$2:$L231)</f>
        <v>0</v>
      </c>
      <c r="N231" s="11">
        <f t="shared" si="8"/>
        <v>0</v>
      </c>
      <c r="O231" s="11"/>
      <c r="P231" s="11">
        <f t="shared" ca="1" si="10"/>
        <v>0</v>
      </c>
      <c r="Q231" s="5" t="e">
        <f t="shared" ca="1" si="9"/>
        <v>#DIV/0!</v>
      </c>
    </row>
    <row r="232" spans="2:17" x14ac:dyDescent="0.3">
      <c r="B232" s="52"/>
      <c r="C232" s="52"/>
      <c r="D232" s="9" t="str">
        <f>+IF(ISERROR(UPPER(VLOOKUP(C232,CONFIG!H231:J409,3,FALSE)))," ",UPPER(VLOOKUP(C232,CONFIG!H231:J409,3,FALSE)))</f>
        <v xml:space="preserve"> </v>
      </c>
      <c r="E232" s="9"/>
      <c r="F232" s="2"/>
      <c r="G232" s="2"/>
      <c r="H232" s="46"/>
      <c r="I232" s="5"/>
      <c r="J232" s="2"/>
      <c r="K232" s="2"/>
      <c r="L232" s="2"/>
      <c r="M232" s="2">
        <f>+SUMIF($C$2:$C232,C232,$K$2:$K232)-SUMIF($C$2:$C232,C232,$L$2:$L232)</f>
        <v>0</v>
      </c>
      <c r="N232" s="11">
        <f t="shared" si="8"/>
        <v>0</v>
      </c>
      <c r="O232" s="11"/>
      <c r="P232" s="11">
        <f t="shared" ca="1" si="10"/>
        <v>0</v>
      </c>
      <c r="Q232" s="5" t="e">
        <f t="shared" ca="1" si="9"/>
        <v>#DIV/0!</v>
      </c>
    </row>
    <row r="233" spans="2:17" x14ac:dyDescent="0.3">
      <c r="B233" s="52"/>
      <c r="C233" s="52"/>
      <c r="D233" s="9" t="str">
        <f>+IF(ISERROR(UPPER(VLOOKUP(C233,CONFIG!H232:J410,3,FALSE)))," ",UPPER(VLOOKUP(C233,CONFIG!H232:J410,3,FALSE)))</f>
        <v xml:space="preserve"> </v>
      </c>
      <c r="E233" s="9"/>
      <c r="F233" s="2"/>
      <c r="G233" s="2"/>
      <c r="H233" s="46"/>
      <c r="I233" s="5"/>
      <c r="J233" s="2"/>
      <c r="K233" s="2"/>
      <c r="L233" s="2"/>
      <c r="M233" s="2">
        <f>+SUMIF($C$2:$C233,C233,$K$2:$K233)-SUMIF($C$2:$C233,C233,$L$2:$L233)</f>
        <v>0</v>
      </c>
      <c r="N233" s="11">
        <f t="shared" si="8"/>
        <v>0</v>
      </c>
      <c r="O233" s="11"/>
      <c r="P233" s="11">
        <f t="shared" ca="1" si="10"/>
        <v>0</v>
      </c>
      <c r="Q233" s="5" t="e">
        <f t="shared" ca="1" si="9"/>
        <v>#DIV/0!</v>
      </c>
    </row>
    <row r="234" spans="2:17" x14ac:dyDescent="0.3">
      <c r="B234" s="52"/>
      <c r="C234" s="52"/>
      <c r="D234" s="9" t="str">
        <f>+IF(ISERROR(UPPER(VLOOKUP(C234,CONFIG!H233:J411,3,FALSE)))," ",UPPER(VLOOKUP(C234,CONFIG!H233:J411,3,FALSE)))</f>
        <v xml:space="preserve"> </v>
      </c>
      <c r="E234" s="9"/>
      <c r="F234" s="2"/>
      <c r="G234" s="2"/>
      <c r="H234" s="46"/>
      <c r="I234" s="5"/>
      <c r="J234" s="2"/>
      <c r="K234" s="2"/>
      <c r="L234" s="2"/>
      <c r="M234" s="2">
        <f>+SUMIF($C$2:$C234,C234,$K$2:$K234)-SUMIF($C$2:$C234,C234,$L$2:$L234)</f>
        <v>0</v>
      </c>
      <c r="N234" s="11">
        <f t="shared" si="8"/>
        <v>0</v>
      </c>
      <c r="O234" s="11"/>
      <c r="P234" s="11">
        <f t="shared" ca="1" si="10"/>
        <v>0</v>
      </c>
      <c r="Q234" s="5" t="e">
        <f t="shared" ca="1" si="9"/>
        <v>#DIV/0!</v>
      </c>
    </row>
    <row r="235" spans="2:17" x14ac:dyDescent="0.3">
      <c r="B235" s="52"/>
      <c r="C235" s="52"/>
      <c r="D235" s="9" t="str">
        <f>+IF(ISERROR(UPPER(VLOOKUP(C235,CONFIG!H234:J412,3,FALSE)))," ",UPPER(VLOOKUP(C235,CONFIG!H234:J412,3,FALSE)))</f>
        <v xml:space="preserve"> </v>
      </c>
      <c r="E235" s="9"/>
      <c r="F235" s="2"/>
      <c r="G235" s="2"/>
      <c r="H235" s="46"/>
      <c r="I235" s="5"/>
      <c r="J235" s="2"/>
      <c r="K235" s="2"/>
      <c r="L235" s="2"/>
      <c r="M235" s="2">
        <f>+SUMIF($C$2:$C235,C235,$K$2:$K235)-SUMIF($C$2:$C235,C235,$L$2:$L235)</f>
        <v>0</v>
      </c>
      <c r="N235" s="11">
        <f t="shared" si="8"/>
        <v>0</v>
      </c>
      <c r="O235" s="11"/>
      <c r="P235" s="11">
        <f t="shared" ca="1" si="10"/>
        <v>0</v>
      </c>
      <c r="Q235" s="5" t="e">
        <f t="shared" ca="1" si="9"/>
        <v>#DIV/0!</v>
      </c>
    </row>
    <row r="236" spans="2:17" x14ac:dyDescent="0.3">
      <c r="B236" s="52"/>
      <c r="C236" s="52"/>
      <c r="D236" s="9" t="str">
        <f>+IF(ISERROR(UPPER(VLOOKUP(C236,CONFIG!H235:J413,3,FALSE)))," ",UPPER(VLOOKUP(C236,CONFIG!H235:J413,3,FALSE)))</f>
        <v xml:space="preserve"> </v>
      </c>
      <c r="E236" s="9"/>
      <c r="F236" s="2"/>
      <c r="G236" s="2"/>
      <c r="H236" s="46"/>
      <c r="I236" s="5"/>
      <c r="J236" s="2"/>
      <c r="K236" s="2"/>
      <c r="L236" s="2"/>
      <c r="M236" s="2">
        <f>+SUMIF($C$2:$C236,C236,$K$2:$K236)-SUMIF($C$2:$C236,C236,$L$2:$L236)</f>
        <v>0</v>
      </c>
      <c r="N236" s="11">
        <f t="shared" si="8"/>
        <v>0</v>
      </c>
      <c r="O236" s="11"/>
      <c r="P236" s="11">
        <f t="shared" ca="1" si="10"/>
        <v>0</v>
      </c>
      <c r="Q236" s="5" t="e">
        <f t="shared" ca="1" si="9"/>
        <v>#DIV/0!</v>
      </c>
    </row>
    <row r="237" spans="2:17" x14ac:dyDescent="0.3">
      <c r="B237" s="52"/>
      <c r="C237" s="52"/>
      <c r="D237" s="9" t="str">
        <f>+IF(ISERROR(UPPER(VLOOKUP(C237,CONFIG!H236:J414,3,FALSE)))," ",UPPER(VLOOKUP(C237,CONFIG!H236:J414,3,FALSE)))</f>
        <v xml:space="preserve"> </v>
      </c>
      <c r="E237" s="9"/>
      <c r="F237" s="2"/>
      <c r="G237" s="2"/>
      <c r="H237" s="46"/>
      <c r="I237" s="5"/>
      <c r="J237" s="2"/>
      <c r="K237" s="2"/>
      <c r="L237" s="2"/>
      <c r="M237" s="2">
        <f>+SUMIF($C$2:$C237,C237,$K$2:$K237)-SUMIF($C$2:$C237,C237,$L$2:$L237)</f>
        <v>0</v>
      </c>
      <c r="N237" s="11">
        <f t="shared" si="8"/>
        <v>0</v>
      </c>
      <c r="O237" s="11"/>
      <c r="P237" s="11">
        <f t="shared" ca="1" si="10"/>
        <v>0</v>
      </c>
      <c r="Q237" s="5" t="e">
        <f t="shared" ca="1" si="9"/>
        <v>#DIV/0!</v>
      </c>
    </row>
    <row r="238" spans="2:17" x14ac:dyDescent="0.3">
      <c r="B238" s="52"/>
      <c r="C238" s="52"/>
      <c r="D238" s="9" t="str">
        <f>+IF(ISERROR(UPPER(VLOOKUP(C238,CONFIG!H237:J415,3,FALSE)))," ",UPPER(VLOOKUP(C238,CONFIG!H237:J415,3,FALSE)))</f>
        <v xml:space="preserve"> </v>
      </c>
      <c r="E238" s="9"/>
      <c r="F238" s="2"/>
      <c r="G238" s="2"/>
      <c r="H238" s="46"/>
      <c r="I238" s="5"/>
      <c r="J238" s="2"/>
      <c r="K238" s="2"/>
      <c r="L238" s="2"/>
      <c r="M238" s="2">
        <f>+SUMIF($C$2:$C238,C238,$K$2:$K238)-SUMIF($C$2:$C238,C238,$L$2:$L238)</f>
        <v>0</v>
      </c>
      <c r="N238" s="11">
        <f t="shared" si="8"/>
        <v>0</v>
      </c>
      <c r="O238" s="11"/>
      <c r="P238" s="11">
        <f t="shared" ca="1" si="10"/>
        <v>0</v>
      </c>
      <c r="Q238" s="5" t="e">
        <f t="shared" ca="1" si="9"/>
        <v>#DIV/0!</v>
      </c>
    </row>
    <row r="239" spans="2:17" x14ac:dyDescent="0.3">
      <c r="B239" s="52"/>
      <c r="C239" s="52"/>
      <c r="D239" s="9" t="str">
        <f>+IF(ISERROR(UPPER(VLOOKUP(C239,CONFIG!H238:J416,3,FALSE)))," ",UPPER(VLOOKUP(C239,CONFIG!H238:J416,3,FALSE)))</f>
        <v xml:space="preserve"> </v>
      </c>
      <c r="E239" s="9"/>
      <c r="F239" s="2"/>
      <c r="G239" s="2"/>
      <c r="H239" s="46"/>
      <c r="I239" s="5"/>
      <c r="J239" s="2"/>
      <c r="K239" s="2"/>
      <c r="L239" s="2"/>
      <c r="M239" s="2">
        <f>+SUMIF($C$2:$C239,C239,$K$2:$K239)-SUMIF($C$2:$C239,C239,$L$2:$L239)</f>
        <v>0</v>
      </c>
      <c r="N239" s="11">
        <f t="shared" si="8"/>
        <v>0</v>
      </c>
      <c r="O239" s="11"/>
      <c r="P239" s="11">
        <f t="shared" ca="1" si="10"/>
        <v>0</v>
      </c>
      <c r="Q239" s="5" t="e">
        <f t="shared" ca="1" si="9"/>
        <v>#DIV/0!</v>
      </c>
    </row>
    <row r="240" spans="2:17" x14ac:dyDescent="0.3">
      <c r="B240" s="52"/>
      <c r="C240" s="52"/>
      <c r="D240" s="9" t="str">
        <f>+IF(ISERROR(UPPER(VLOOKUP(C240,CONFIG!H239:J417,3,FALSE)))," ",UPPER(VLOOKUP(C240,CONFIG!H239:J417,3,FALSE)))</f>
        <v xml:space="preserve"> </v>
      </c>
      <c r="E240" s="9"/>
      <c r="F240" s="2"/>
      <c r="G240" s="2"/>
      <c r="H240" s="46"/>
      <c r="I240" s="5"/>
      <c r="J240" s="2"/>
      <c r="K240" s="2"/>
      <c r="L240" s="2"/>
      <c r="M240" s="2">
        <f>+SUMIF($C$2:$C240,C240,$K$2:$K240)-SUMIF($C$2:$C240,C240,$L$2:$L240)</f>
        <v>0</v>
      </c>
      <c r="N240" s="11">
        <f t="shared" si="8"/>
        <v>0</v>
      </c>
      <c r="O240" s="11"/>
      <c r="P240" s="11">
        <f t="shared" ca="1" si="10"/>
        <v>0</v>
      </c>
      <c r="Q240" s="5" t="e">
        <f t="shared" ca="1" si="9"/>
        <v>#DIV/0!</v>
      </c>
    </row>
    <row r="241" spans="2:17" x14ac:dyDescent="0.3">
      <c r="B241" s="52"/>
      <c r="C241" s="52"/>
      <c r="D241" s="9" t="str">
        <f>+IF(ISERROR(UPPER(VLOOKUP(C241,CONFIG!H240:J418,3,FALSE)))," ",UPPER(VLOOKUP(C241,CONFIG!H240:J418,3,FALSE)))</f>
        <v xml:space="preserve"> </v>
      </c>
      <c r="E241" s="9"/>
      <c r="F241" s="2"/>
      <c r="G241" s="2"/>
      <c r="H241" s="46"/>
      <c r="I241" s="5"/>
      <c r="J241" s="2"/>
      <c r="K241" s="2"/>
      <c r="L241" s="2"/>
      <c r="M241" s="2">
        <f>+SUMIF($C$2:$C241,C241,$K$2:$K241)-SUMIF($C$2:$C241,C241,$L$2:$L241)</f>
        <v>0</v>
      </c>
      <c r="N241" s="11">
        <f t="shared" si="8"/>
        <v>0</v>
      </c>
      <c r="O241" s="11"/>
      <c r="P241" s="11">
        <f t="shared" ca="1" si="10"/>
        <v>0</v>
      </c>
      <c r="Q241" s="5" t="e">
        <f t="shared" ca="1" si="9"/>
        <v>#DIV/0!</v>
      </c>
    </row>
    <row r="242" spans="2:17" x14ac:dyDescent="0.3">
      <c r="B242" s="52"/>
      <c r="C242" s="52"/>
      <c r="D242" s="9" t="str">
        <f>+IF(ISERROR(UPPER(VLOOKUP(C242,CONFIG!H241:J419,3,FALSE)))," ",UPPER(VLOOKUP(C242,CONFIG!H241:J419,3,FALSE)))</f>
        <v xml:space="preserve"> </v>
      </c>
      <c r="E242" s="9"/>
      <c r="F242" s="2"/>
      <c r="G242" s="2"/>
      <c r="H242" s="46"/>
      <c r="I242" s="5"/>
      <c r="J242" s="2"/>
      <c r="K242" s="2"/>
      <c r="L242" s="2"/>
      <c r="M242" s="2">
        <f>+SUMIF($C$2:$C242,C242,$K$2:$K242)-SUMIF($C$2:$C242,C242,$L$2:$L242)</f>
        <v>0</v>
      </c>
      <c r="N242" s="11">
        <f t="shared" si="8"/>
        <v>0</v>
      </c>
      <c r="O242" s="11"/>
      <c r="P242" s="11">
        <f t="shared" ca="1" si="10"/>
        <v>0</v>
      </c>
      <c r="Q242" s="5" t="e">
        <f t="shared" ca="1" si="9"/>
        <v>#DIV/0!</v>
      </c>
    </row>
    <row r="243" spans="2:17" x14ac:dyDescent="0.3">
      <c r="B243" s="52"/>
      <c r="C243" s="52"/>
      <c r="D243" s="9" t="str">
        <f>+IF(ISERROR(UPPER(VLOOKUP(C243,CONFIG!H242:J420,3,FALSE)))," ",UPPER(VLOOKUP(C243,CONFIG!H242:J420,3,FALSE)))</f>
        <v xml:space="preserve"> </v>
      </c>
      <c r="E243" s="9"/>
      <c r="F243" s="2"/>
      <c r="G243" s="2"/>
      <c r="H243" s="46"/>
      <c r="I243" s="5"/>
      <c r="J243" s="2"/>
      <c r="K243" s="2"/>
      <c r="L243" s="2"/>
      <c r="M243" s="2">
        <f>+SUMIF($C$2:$C243,C243,$K$2:$K243)-SUMIF($C$2:$C243,C243,$L$2:$L243)</f>
        <v>0</v>
      </c>
      <c r="N243" s="11">
        <f t="shared" si="8"/>
        <v>0</v>
      </c>
      <c r="O243" s="11"/>
      <c r="P243" s="11">
        <f t="shared" ca="1" si="10"/>
        <v>0</v>
      </c>
      <c r="Q243" s="5" t="e">
        <f t="shared" ca="1" si="9"/>
        <v>#DIV/0!</v>
      </c>
    </row>
    <row r="244" spans="2:17" x14ac:dyDescent="0.3">
      <c r="B244" s="52"/>
      <c r="C244" s="52"/>
      <c r="D244" s="9" t="str">
        <f>+IF(ISERROR(UPPER(VLOOKUP(C244,CONFIG!H243:J421,3,FALSE)))," ",UPPER(VLOOKUP(C244,CONFIG!H243:J421,3,FALSE)))</f>
        <v xml:space="preserve"> </v>
      </c>
      <c r="E244" s="9"/>
      <c r="F244" s="2"/>
      <c r="G244" s="2"/>
      <c r="H244" s="46"/>
      <c r="I244" s="5"/>
      <c r="J244" s="2"/>
      <c r="K244" s="2"/>
      <c r="L244" s="2"/>
      <c r="M244" s="2">
        <f>+SUMIF($C$2:$C244,C244,$K$2:$K244)-SUMIF($C$2:$C244,C244,$L$2:$L244)</f>
        <v>0</v>
      </c>
      <c r="N244" s="11">
        <f t="shared" si="8"/>
        <v>0</v>
      </c>
      <c r="O244" s="11"/>
      <c r="P244" s="11">
        <f t="shared" ca="1" si="10"/>
        <v>0</v>
      </c>
      <c r="Q244" s="5" t="e">
        <f t="shared" ca="1" si="9"/>
        <v>#DIV/0!</v>
      </c>
    </row>
    <row r="245" spans="2:17" x14ac:dyDescent="0.3">
      <c r="B245" s="52"/>
      <c r="C245" s="52"/>
      <c r="D245" s="9" t="str">
        <f>+IF(ISERROR(UPPER(VLOOKUP(C245,CONFIG!H244:J422,3,FALSE)))," ",UPPER(VLOOKUP(C245,CONFIG!H244:J422,3,FALSE)))</f>
        <v xml:space="preserve"> </v>
      </c>
      <c r="E245" s="9"/>
      <c r="F245" s="2"/>
      <c r="G245" s="2"/>
      <c r="H245" s="46"/>
      <c r="I245" s="5"/>
      <c r="J245" s="2"/>
      <c r="K245" s="2"/>
      <c r="L245" s="2"/>
      <c r="M245" s="2">
        <f>+SUMIF($C$2:$C245,C245,$K$2:$K245)-SUMIF($C$2:$C245,C245,$L$2:$L245)</f>
        <v>0</v>
      </c>
      <c r="N245" s="11">
        <f t="shared" si="8"/>
        <v>0</v>
      </c>
      <c r="O245" s="11"/>
      <c r="P245" s="11">
        <f t="shared" ca="1" si="10"/>
        <v>0</v>
      </c>
      <c r="Q245" s="5" t="e">
        <f t="shared" ca="1" si="9"/>
        <v>#DIV/0!</v>
      </c>
    </row>
    <row r="246" spans="2:17" x14ac:dyDescent="0.3">
      <c r="B246" s="52"/>
      <c r="C246" s="52"/>
      <c r="D246" s="9" t="str">
        <f>+IF(ISERROR(UPPER(VLOOKUP(C246,CONFIG!H245:J423,3,FALSE)))," ",UPPER(VLOOKUP(C246,CONFIG!H245:J423,3,FALSE)))</f>
        <v xml:space="preserve"> </v>
      </c>
      <c r="E246" s="9"/>
      <c r="F246" s="2"/>
      <c r="G246" s="2"/>
      <c r="H246" s="46"/>
      <c r="I246" s="5"/>
      <c r="J246" s="2"/>
      <c r="K246" s="2"/>
      <c r="L246" s="2"/>
      <c r="M246" s="2">
        <f>+SUMIF($C$2:$C246,C246,$K$2:$K246)-SUMIF($C$2:$C246,C246,$L$2:$L246)</f>
        <v>0</v>
      </c>
      <c r="N246" s="11">
        <f t="shared" si="8"/>
        <v>0</v>
      </c>
      <c r="O246" s="11"/>
      <c r="P246" s="11">
        <f t="shared" ca="1" si="10"/>
        <v>0</v>
      </c>
      <c r="Q246" s="5" t="e">
        <f t="shared" ca="1" si="9"/>
        <v>#DIV/0!</v>
      </c>
    </row>
    <row r="247" spans="2:17" x14ac:dyDescent="0.3">
      <c r="B247" s="52"/>
      <c r="C247" s="52"/>
      <c r="D247" s="9" t="str">
        <f>+IF(ISERROR(UPPER(VLOOKUP(C247,CONFIG!H246:J424,3,FALSE)))," ",UPPER(VLOOKUP(C247,CONFIG!H246:J424,3,FALSE)))</f>
        <v xml:space="preserve"> </v>
      </c>
      <c r="E247" s="9"/>
      <c r="F247" s="2"/>
      <c r="G247" s="2"/>
      <c r="H247" s="46"/>
      <c r="I247" s="5"/>
      <c r="J247" s="2"/>
      <c r="K247" s="2"/>
      <c r="L247" s="2"/>
      <c r="M247" s="2">
        <f>+SUMIF($C$2:$C247,C247,$K$2:$K247)-SUMIF($C$2:$C247,C247,$L$2:$L247)</f>
        <v>0</v>
      </c>
      <c r="N247" s="11">
        <f t="shared" si="8"/>
        <v>0</v>
      </c>
      <c r="O247" s="11"/>
      <c r="P247" s="11">
        <f t="shared" ca="1" si="10"/>
        <v>0</v>
      </c>
      <c r="Q247" s="5" t="e">
        <f t="shared" ca="1" si="9"/>
        <v>#DIV/0!</v>
      </c>
    </row>
    <row r="248" spans="2:17" x14ac:dyDescent="0.3">
      <c r="B248" s="52"/>
      <c r="C248" s="52"/>
      <c r="D248" s="9" t="str">
        <f>+IF(ISERROR(UPPER(VLOOKUP(C248,CONFIG!H247:J425,3,FALSE)))," ",UPPER(VLOOKUP(C248,CONFIG!H247:J425,3,FALSE)))</f>
        <v xml:space="preserve"> </v>
      </c>
      <c r="E248" s="9"/>
      <c r="F248" s="2"/>
      <c r="G248" s="2"/>
      <c r="H248" s="46"/>
      <c r="I248" s="5"/>
      <c r="J248" s="2"/>
      <c r="K248" s="2"/>
      <c r="L248" s="2"/>
      <c r="M248" s="2">
        <f>+SUMIF($C$2:$C248,C248,$K$2:$K248)-SUMIF($C$2:$C248,C248,$L$2:$L248)</f>
        <v>0</v>
      </c>
      <c r="N248" s="11">
        <f t="shared" si="8"/>
        <v>0</v>
      </c>
      <c r="O248" s="11"/>
      <c r="P248" s="11">
        <f t="shared" ca="1" si="10"/>
        <v>0</v>
      </c>
      <c r="Q248" s="5" t="e">
        <f t="shared" ca="1" si="9"/>
        <v>#DIV/0!</v>
      </c>
    </row>
    <row r="249" spans="2:17" x14ac:dyDescent="0.3">
      <c r="B249" s="52"/>
      <c r="C249" s="52"/>
      <c r="D249" s="9" t="str">
        <f>+IF(ISERROR(UPPER(VLOOKUP(C249,CONFIG!H248:J426,3,FALSE)))," ",UPPER(VLOOKUP(C249,CONFIG!H248:J426,3,FALSE)))</f>
        <v xml:space="preserve"> </v>
      </c>
      <c r="E249" s="9"/>
      <c r="F249" s="2"/>
      <c r="G249" s="2"/>
      <c r="H249" s="46"/>
      <c r="I249" s="5"/>
      <c r="J249" s="2"/>
      <c r="K249" s="2"/>
      <c r="L249" s="2"/>
      <c r="M249" s="2">
        <f>+SUMIF($C$2:$C249,C249,$K$2:$K249)-SUMIF($C$2:$C249,C249,$L$2:$L249)</f>
        <v>0</v>
      </c>
      <c r="N249" s="11">
        <f t="shared" si="8"/>
        <v>0</v>
      </c>
      <c r="O249" s="11"/>
      <c r="P249" s="11">
        <f t="shared" ca="1" si="10"/>
        <v>0</v>
      </c>
      <c r="Q249" s="5" t="e">
        <f t="shared" ca="1" si="9"/>
        <v>#DIV/0!</v>
      </c>
    </row>
    <row r="250" spans="2:17" x14ac:dyDescent="0.3">
      <c r="B250" s="52"/>
      <c r="C250" s="52"/>
      <c r="D250" s="9" t="str">
        <f>+IF(ISERROR(UPPER(VLOOKUP(C250,CONFIG!H249:J427,3,FALSE)))," ",UPPER(VLOOKUP(C250,CONFIG!H249:J427,3,FALSE)))</f>
        <v xml:space="preserve"> </v>
      </c>
      <c r="E250" s="9"/>
      <c r="F250" s="2"/>
      <c r="G250" s="2"/>
      <c r="H250" s="46"/>
      <c r="I250" s="5"/>
      <c r="J250" s="2"/>
      <c r="K250" s="2"/>
      <c r="L250" s="2"/>
      <c r="M250" s="2">
        <f>+SUMIF($C$2:$C250,C250,$K$2:$K250)-SUMIF($C$2:$C250,C250,$L$2:$L250)</f>
        <v>0</v>
      </c>
      <c r="N250" s="11">
        <f t="shared" si="8"/>
        <v>0</v>
      </c>
      <c r="O250" s="11"/>
      <c r="P250" s="11">
        <f t="shared" ca="1" si="10"/>
        <v>0</v>
      </c>
      <c r="Q250" s="5" t="e">
        <f t="shared" ca="1" si="9"/>
        <v>#DIV/0!</v>
      </c>
    </row>
    <row r="251" spans="2:17" x14ac:dyDescent="0.3">
      <c r="B251" s="52"/>
      <c r="C251" s="52"/>
      <c r="D251" s="9" t="str">
        <f>+IF(ISERROR(UPPER(VLOOKUP(C251,CONFIG!H250:J428,3,FALSE)))," ",UPPER(VLOOKUP(C251,CONFIG!H250:J428,3,FALSE)))</f>
        <v xml:space="preserve"> </v>
      </c>
      <c r="E251" s="9"/>
      <c r="F251" s="2"/>
      <c r="G251" s="2"/>
      <c r="H251" s="46"/>
      <c r="I251" s="5"/>
      <c r="J251" s="2"/>
      <c r="K251" s="2"/>
      <c r="L251" s="2"/>
      <c r="M251" s="2">
        <f>+SUMIF($C$2:$C251,C251,$K$2:$K251)-SUMIF($C$2:$C251,C251,$L$2:$L251)</f>
        <v>0</v>
      </c>
      <c r="N251" s="11">
        <f t="shared" si="8"/>
        <v>0</v>
      </c>
      <c r="O251" s="11"/>
      <c r="P251" s="11">
        <f t="shared" ca="1" si="10"/>
        <v>0</v>
      </c>
      <c r="Q251" s="5" t="e">
        <f t="shared" ca="1" si="9"/>
        <v>#DIV/0!</v>
      </c>
    </row>
    <row r="252" spans="2:17" x14ac:dyDescent="0.3">
      <c r="B252" s="52"/>
      <c r="C252" s="52"/>
      <c r="D252" s="9" t="str">
        <f>+IF(ISERROR(UPPER(VLOOKUP(C252,CONFIG!H251:J429,3,FALSE)))," ",UPPER(VLOOKUP(C252,CONFIG!H251:J429,3,FALSE)))</f>
        <v xml:space="preserve"> </v>
      </c>
      <c r="E252" s="9"/>
      <c r="F252" s="2"/>
      <c r="G252" s="2"/>
      <c r="H252" s="46"/>
      <c r="I252" s="5"/>
      <c r="J252" s="2"/>
      <c r="K252" s="2"/>
      <c r="L252" s="2"/>
      <c r="M252" s="2">
        <f>+SUMIF($C$2:$C252,C252,$K$2:$K252)-SUMIF($C$2:$C252,C252,$L$2:$L252)</f>
        <v>0</v>
      </c>
      <c r="N252" s="11">
        <f t="shared" si="8"/>
        <v>0</v>
      </c>
      <c r="O252" s="11"/>
      <c r="P252" s="11">
        <f t="shared" ca="1" si="10"/>
        <v>0</v>
      </c>
      <c r="Q252" s="5" t="e">
        <f t="shared" ca="1" si="9"/>
        <v>#DIV/0!</v>
      </c>
    </row>
    <row r="253" spans="2:17" x14ac:dyDescent="0.3">
      <c r="B253" s="52"/>
      <c r="C253" s="52"/>
      <c r="D253" s="9" t="str">
        <f>+IF(ISERROR(UPPER(VLOOKUP(C253,CONFIG!H252:J430,3,FALSE)))," ",UPPER(VLOOKUP(C253,CONFIG!H252:J430,3,FALSE)))</f>
        <v xml:space="preserve"> </v>
      </c>
      <c r="E253" s="9"/>
      <c r="F253" s="2"/>
      <c r="G253" s="2"/>
      <c r="H253" s="46"/>
      <c r="I253" s="5"/>
      <c r="J253" s="2"/>
      <c r="K253" s="2"/>
      <c r="L253" s="2"/>
      <c r="M253" s="2">
        <f>+SUMIF($C$2:$C253,C253,$K$2:$K253)-SUMIF($C$2:$C253,C253,$L$2:$L253)</f>
        <v>0</v>
      </c>
      <c r="N253" s="11">
        <f t="shared" si="8"/>
        <v>0</v>
      </c>
      <c r="O253" s="11"/>
      <c r="P253" s="11">
        <f t="shared" ca="1" si="10"/>
        <v>0</v>
      </c>
      <c r="Q253" s="5" t="e">
        <f t="shared" ca="1" si="9"/>
        <v>#DIV/0!</v>
      </c>
    </row>
    <row r="254" spans="2:17" x14ac:dyDescent="0.3">
      <c r="B254" s="52"/>
      <c r="C254" s="52"/>
      <c r="D254" s="9" t="str">
        <f>+IF(ISERROR(UPPER(VLOOKUP(C254,CONFIG!H253:J431,3,FALSE)))," ",UPPER(VLOOKUP(C254,CONFIG!H253:J431,3,FALSE)))</f>
        <v xml:space="preserve"> </v>
      </c>
      <c r="E254" s="9"/>
      <c r="F254" s="2"/>
      <c r="G254" s="2"/>
      <c r="H254" s="46"/>
      <c r="I254" s="5"/>
      <c r="J254" s="2"/>
      <c r="K254" s="2"/>
      <c r="L254" s="2"/>
      <c r="M254" s="2">
        <f>+SUMIF($C$2:$C254,C254,$K$2:$K254)-SUMIF($C$2:$C254,C254,$L$2:$L254)</f>
        <v>0</v>
      </c>
      <c r="N254" s="11">
        <f t="shared" si="8"/>
        <v>0</v>
      </c>
      <c r="O254" s="11"/>
      <c r="P254" s="11">
        <f t="shared" ca="1" si="10"/>
        <v>0</v>
      </c>
      <c r="Q254" s="5" t="e">
        <f t="shared" ca="1" si="9"/>
        <v>#DIV/0!</v>
      </c>
    </row>
    <row r="255" spans="2:17" x14ac:dyDescent="0.3">
      <c r="B255" s="52"/>
      <c r="C255" s="52"/>
      <c r="D255" s="9" t="str">
        <f>+IF(ISERROR(UPPER(VLOOKUP(C255,CONFIG!H254:J432,3,FALSE)))," ",UPPER(VLOOKUP(C255,CONFIG!H254:J432,3,FALSE)))</f>
        <v xml:space="preserve"> </v>
      </c>
      <c r="E255" s="9"/>
      <c r="F255" s="2"/>
      <c r="G255" s="2"/>
      <c r="H255" s="46"/>
      <c r="I255" s="5"/>
      <c r="J255" s="2"/>
      <c r="K255" s="2"/>
      <c r="L255" s="2"/>
      <c r="M255" s="2">
        <f>+SUMIF($C$2:$C255,C255,$K$2:$K255)-SUMIF($C$2:$C255,C255,$L$2:$L255)</f>
        <v>0</v>
      </c>
      <c r="N255" s="11">
        <f t="shared" si="8"/>
        <v>0</v>
      </c>
      <c r="O255" s="11"/>
      <c r="P255" s="11">
        <f t="shared" ca="1" si="10"/>
        <v>0</v>
      </c>
      <c r="Q255" s="5" t="e">
        <f t="shared" ca="1" si="9"/>
        <v>#DIV/0!</v>
      </c>
    </row>
    <row r="256" spans="2:17" x14ac:dyDescent="0.3">
      <c r="B256" s="52"/>
      <c r="C256" s="52"/>
      <c r="D256" s="9" t="str">
        <f>+IF(ISERROR(UPPER(VLOOKUP(C256,CONFIG!H255:J433,3,FALSE)))," ",UPPER(VLOOKUP(C256,CONFIG!H255:J433,3,FALSE)))</f>
        <v xml:space="preserve"> </v>
      </c>
      <c r="E256" s="9"/>
      <c r="F256" s="2"/>
      <c r="G256" s="2"/>
      <c r="H256" s="46"/>
      <c r="I256" s="5"/>
      <c r="J256" s="2"/>
      <c r="K256" s="2"/>
      <c r="L256" s="2"/>
      <c r="M256" s="2">
        <f>+SUMIF($C$2:$C256,C256,$K$2:$K256)-SUMIF($C$2:$C256,C256,$L$2:$L256)</f>
        <v>0</v>
      </c>
      <c r="N256" s="11">
        <f t="shared" si="8"/>
        <v>0</v>
      </c>
      <c r="O256" s="11"/>
      <c r="P256" s="11">
        <f t="shared" ca="1" si="10"/>
        <v>0</v>
      </c>
      <c r="Q256" s="5" t="e">
        <f t="shared" ca="1" si="9"/>
        <v>#DIV/0!</v>
      </c>
    </row>
    <row r="257" spans="2:17" x14ac:dyDescent="0.3">
      <c r="B257" s="52"/>
      <c r="C257" s="52"/>
      <c r="D257" s="9" t="str">
        <f>+IF(ISERROR(UPPER(VLOOKUP(C257,CONFIG!H256:J434,3,FALSE)))," ",UPPER(VLOOKUP(C257,CONFIG!H256:J434,3,FALSE)))</f>
        <v xml:space="preserve"> </v>
      </c>
      <c r="E257" s="9"/>
      <c r="F257" s="2"/>
      <c r="G257" s="2"/>
      <c r="H257" s="46"/>
      <c r="I257" s="5"/>
      <c r="J257" s="2"/>
      <c r="K257" s="2"/>
      <c r="L257" s="2"/>
      <c r="M257" s="2">
        <f>+SUMIF($C$2:$C257,C257,$K$2:$K257)-SUMIF($C$2:$C257,C257,$L$2:$L257)</f>
        <v>0</v>
      </c>
      <c r="N257" s="11">
        <f t="shared" si="8"/>
        <v>0</v>
      </c>
      <c r="O257" s="11"/>
      <c r="P257" s="11">
        <f t="shared" ca="1" si="10"/>
        <v>0</v>
      </c>
      <c r="Q257" s="5" t="e">
        <f t="shared" ca="1" si="9"/>
        <v>#DIV/0!</v>
      </c>
    </row>
    <row r="258" spans="2:17" x14ac:dyDescent="0.3">
      <c r="B258" s="52"/>
      <c r="C258" s="52"/>
      <c r="D258" s="9" t="str">
        <f>+IF(ISERROR(UPPER(VLOOKUP(C258,CONFIG!H257:J435,3,FALSE)))," ",UPPER(VLOOKUP(C258,CONFIG!H257:J435,3,FALSE)))</f>
        <v xml:space="preserve"> </v>
      </c>
      <c r="E258" s="9"/>
      <c r="F258" s="2"/>
      <c r="G258" s="2"/>
      <c r="H258" s="46"/>
      <c r="I258" s="5"/>
      <c r="J258" s="2"/>
      <c r="K258" s="2"/>
      <c r="L258" s="2"/>
      <c r="M258" s="2">
        <f>+SUMIF($C$2:$C258,C258,$K$2:$K258)-SUMIF($C$2:$C258,C258,$L$2:$L258)</f>
        <v>0</v>
      </c>
      <c r="N258" s="11">
        <f t="shared" si="8"/>
        <v>0</v>
      </c>
      <c r="O258" s="11"/>
      <c r="P258" s="11">
        <f t="shared" ca="1" si="10"/>
        <v>0</v>
      </c>
      <c r="Q258" s="5" t="e">
        <f t="shared" ca="1" si="9"/>
        <v>#DIV/0!</v>
      </c>
    </row>
    <row r="259" spans="2:17" x14ac:dyDescent="0.3">
      <c r="B259" s="52"/>
      <c r="C259" s="52"/>
      <c r="D259" s="9" t="str">
        <f>+IF(ISERROR(UPPER(VLOOKUP(C259,CONFIG!H258:J436,3,FALSE)))," ",UPPER(VLOOKUP(C259,CONFIG!H258:J436,3,FALSE)))</f>
        <v xml:space="preserve"> </v>
      </c>
      <c r="E259" s="9"/>
      <c r="F259" s="2"/>
      <c r="G259" s="2"/>
      <c r="H259" s="46"/>
      <c r="I259" s="5"/>
      <c r="J259" s="2"/>
      <c r="K259" s="2"/>
      <c r="L259" s="2"/>
      <c r="M259" s="2">
        <f>+SUMIF($C$2:$C259,C259,$K$2:$K259)-SUMIF($C$2:$C259,C259,$L$2:$L259)</f>
        <v>0</v>
      </c>
      <c r="N259" s="11">
        <f t="shared" si="8"/>
        <v>0</v>
      </c>
      <c r="O259" s="11"/>
      <c r="P259" s="11">
        <f t="shared" ca="1" si="10"/>
        <v>0</v>
      </c>
      <c r="Q259" s="5" t="e">
        <f t="shared" ca="1" si="9"/>
        <v>#DIV/0!</v>
      </c>
    </row>
    <row r="260" spans="2:17" x14ac:dyDescent="0.3">
      <c r="B260" s="52"/>
      <c r="C260" s="52"/>
      <c r="D260" s="9" t="str">
        <f>+IF(ISERROR(UPPER(VLOOKUP(C260,CONFIG!H259:J437,3,FALSE)))," ",UPPER(VLOOKUP(C260,CONFIG!H259:J437,3,FALSE)))</f>
        <v xml:space="preserve"> </v>
      </c>
      <c r="E260" s="9"/>
      <c r="F260" s="2"/>
      <c r="G260" s="2"/>
      <c r="H260" s="46"/>
      <c r="I260" s="5"/>
      <c r="J260" s="2"/>
      <c r="K260" s="2"/>
      <c r="L260" s="2"/>
      <c r="M260" s="2">
        <f>+SUMIF($C$2:$C260,C260,$K$2:$K260)-SUMIF($C$2:$C260,C260,$L$2:$L260)</f>
        <v>0</v>
      </c>
      <c r="N260" s="11">
        <f t="shared" ref="N260:N323" si="11">+K260*J260</f>
        <v>0</v>
      </c>
      <c r="O260" s="11"/>
      <c r="P260" s="11">
        <f t="shared" ca="1" si="10"/>
        <v>0</v>
      </c>
      <c r="Q260" s="5" t="e">
        <f t="shared" ref="Q260:Q323" ca="1" si="12">+P260/M260</f>
        <v>#DIV/0!</v>
      </c>
    </row>
    <row r="261" spans="2:17" x14ac:dyDescent="0.3">
      <c r="B261" s="52"/>
      <c r="C261" s="52"/>
      <c r="D261" s="9" t="str">
        <f>+IF(ISERROR(UPPER(VLOOKUP(C261,CONFIG!H260:J438,3,FALSE)))," ",UPPER(VLOOKUP(C261,CONFIG!H260:J438,3,FALSE)))</f>
        <v xml:space="preserve"> </v>
      </c>
      <c r="E261" s="9"/>
      <c r="F261" s="2"/>
      <c r="G261" s="2"/>
      <c r="H261" s="46"/>
      <c r="I261" s="5"/>
      <c r="J261" s="2"/>
      <c r="K261" s="2"/>
      <c r="L261" s="2"/>
      <c r="M261" s="2">
        <f>+SUMIF($C$2:$C261,C261,$K$2:$K261)-SUMIF($C$2:$C261,C261,$L$2:$L261)</f>
        <v>0</v>
      </c>
      <c r="N261" s="11">
        <f t="shared" si="11"/>
        <v>0</v>
      </c>
      <c r="O261" s="11"/>
      <c r="P261" s="11">
        <f t="shared" ca="1" si="10"/>
        <v>0</v>
      </c>
      <c r="Q261" s="5" t="e">
        <f t="shared" ca="1" si="12"/>
        <v>#DIV/0!</v>
      </c>
    </row>
    <row r="262" spans="2:17" x14ac:dyDescent="0.3">
      <c r="B262" s="52"/>
      <c r="C262" s="52"/>
      <c r="D262" s="9" t="str">
        <f>+IF(ISERROR(UPPER(VLOOKUP(C262,CONFIG!H261:J439,3,FALSE)))," ",UPPER(VLOOKUP(C262,CONFIG!H261:J439,3,FALSE)))</f>
        <v xml:space="preserve"> </v>
      </c>
      <c r="E262" s="9"/>
      <c r="F262" s="2"/>
      <c r="G262" s="2"/>
      <c r="H262" s="46"/>
      <c r="I262" s="5"/>
      <c r="J262" s="2"/>
      <c r="K262" s="2"/>
      <c r="L262" s="2"/>
      <c r="M262" s="2">
        <f>+SUMIF($C$2:$C262,C262,$K$2:$K262)-SUMIF($C$2:$C262,C262,$L$2:$L262)</f>
        <v>0</v>
      </c>
      <c r="N262" s="11">
        <f t="shared" si="11"/>
        <v>0</v>
      </c>
      <c r="O262" s="11"/>
      <c r="P262" s="11">
        <f t="shared" ref="P262:P325" ca="1" si="13">+SUMIF($C$3:$O$19,C262,$N$3:$N$25)-SUMIF($C$3:$O$19,C262,$O$3:$O$25)</f>
        <v>0</v>
      </c>
      <c r="Q262" s="5" t="e">
        <f t="shared" ca="1" si="12"/>
        <v>#DIV/0!</v>
      </c>
    </row>
    <row r="263" spans="2:17" x14ac:dyDescent="0.3">
      <c r="B263" s="52"/>
      <c r="C263" s="52"/>
      <c r="D263" s="9" t="str">
        <f>+IF(ISERROR(UPPER(VLOOKUP(C263,CONFIG!H262:J440,3,FALSE)))," ",UPPER(VLOOKUP(C263,CONFIG!H262:J440,3,FALSE)))</f>
        <v xml:space="preserve"> </v>
      </c>
      <c r="E263" s="9"/>
      <c r="F263" s="2"/>
      <c r="G263" s="2"/>
      <c r="H263" s="46"/>
      <c r="I263" s="5"/>
      <c r="J263" s="2"/>
      <c r="K263" s="2"/>
      <c r="L263" s="2"/>
      <c r="M263" s="2">
        <f>+SUMIF($C$2:$C263,C263,$K$2:$K263)-SUMIF($C$2:$C263,C263,$L$2:$L263)</f>
        <v>0</v>
      </c>
      <c r="N263" s="11">
        <f t="shared" si="11"/>
        <v>0</v>
      </c>
      <c r="O263" s="11"/>
      <c r="P263" s="11">
        <f t="shared" ca="1" si="13"/>
        <v>0</v>
      </c>
      <c r="Q263" s="5" t="e">
        <f t="shared" ca="1" si="12"/>
        <v>#DIV/0!</v>
      </c>
    </row>
    <row r="264" spans="2:17" x14ac:dyDescent="0.3">
      <c r="B264" s="52"/>
      <c r="C264" s="52"/>
      <c r="D264" s="9" t="str">
        <f>+IF(ISERROR(UPPER(VLOOKUP(C264,CONFIG!H263:J441,3,FALSE)))," ",UPPER(VLOOKUP(C264,CONFIG!H263:J441,3,FALSE)))</f>
        <v xml:space="preserve"> </v>
      </c>
      <c r="E264" s="9"/>
      <c r="F264" s="2"/>
      <c r="G264" s="2"/>
      <c r="H264" s="46"/>
      <c r="I264" s="5"/>
      <c r="J264" s="2"/>
      <c r="K264" s="2"/>
      <c r="L264" s="2"/>
      <c r="M264" s="2">
        <f>+SUMIF($C$2:$C264,C264,$K$2:$K264)-SUMIF($C$2:$C264,C264,$L$2:$L264)</f>
        <v>0</v>
      </c>
      <c r="N264" s="11">
        <f t="shared" si="11"/>
        <v>0</v>
      </c>
      <c r="O264" s="11"/>
      <c r="P264" s="11">
        <f t="shared" ca="1" si="13"/>
        <v>0</v>
      </c>
      <c r="Q264" s="5" t="e">
        <f t="shared" ca="1" si="12"/>
        <v>#DIV/0!</v>
      </c>
    </row>
    <row r="265" spans="2:17" x14ac:dyDescent="0.3">
      <c r="B265" s="52"/>
      <c r="C265" s="52"/>
      <c r="D265" s="9" t="str">
        <f>+IF(ISERROR(UPPER(VLOOKUP(C265,CONFIG!H264:J442,3,FALSE)))," ",UPPER(VLOOKUP(C265,CONFIG!H264:J442,3,FALSE)))</f>
        <v xml:space="preserve"> </v>
      </c>
      <c r="E265" s="9"/>
      <c r="F265" s="2"/>
      <c r="G265" s="2"/>
      <c r="H265" s="46"/>
      <c r="I265" s="5"/>
      <c r="J265" s="2"/>
      <c r="K265" s="2"/>
      <c r="L265" s="2"/>
      <c r="M265" s="2">
        <f>+SUMIF($C$2:$C265,C265,$K$2:$K265)-SUMIF($C$2:$C265,C265,$L$2:$L265)</f>
        <v>0</v>
      </c>
      <c r="N265" s="11">
        <f t="shared" si="11"/>
        <v>0</v>
      </c>
      <c r="O265" s="11"/>
      <c r="P265" s="11">
        <f t="shared" ca="1" si="13"/>
        <v>0</v>
      </c>
      <c r="Q265" s="5" t="e">
        <f t="shared" ca="1" si="12"/>
        <v>#DIV/0!</v>
      </c>
    </row>
    <row r="266" spans="2:17" x14ac:dyDescent="0.3">
      <c r="B266" s="52"/>
      <c r="C266" s="52"/>
      <c r="D266" s="9" t="str">
        <f>+IF(ISERROR(UPPER(VLOOKUP(C266,CONFIG!H265:J443,3,FALSE)))," ",UPPER(VLOOKUP(C266,CONFIG!H265:J443,3,FALSE)))</f>
        <v xml:space="preserve"> </v>
      </c>
      <c r="E266" s="9"/>
      <c r="F266" s="2"/>
      <c r="G266" s="2"/>
      <c r="H266" s="46"/>
      <c r="I266" s="5"/>
      <c r="J266" s="2"/>
      <c r="K266" s="2"/>
      <c r="L266" s="2"/>
      <c r="M266" s="2">
        <f>+SUMIF($C$2:$C266,C266,$K$2:$K266)-SUMIF($C$2:$C266,C266,$L$2:$L266)</f>
        <v>0</v>
      </c>
      <c r="N266" s="11">
        <f t="shared" si="11"/>
        <v>0</v>
      </c>
      <c r="O266" s="11"/>
      <c r="P266" s="11">
        <f t="shared" ca="1" si="13"/>
        <v>0</v>
      </c>
      <c r="Q266" s="5" t="e">
        <f t="shared" ca="1" si="12"/>
        <v>#DIV/0!</v>
      </c>
    </row>
    <row r="267" spans="2:17" x14ac:dyDescent="0.3">
      <c r="B267" s="52"/>
      <c r="C267" s="52"/>
      <c r="D267" s="9" t="str">
        <f>+IF(ISERROR(UPPER(VLOOKUP(C267,CONFIG!H266:J444,3,FALSE)))," ",UPPER(VLOOKUP(C267,CONFIG!H266:J444,3,FALSE)))</f>
        <v xml:space="preserve"> </v>
      </c>
      <c r="E267" s="9"/>
      <c r="F267" s="2"/>
      <c r="G267" s="2"/>
      <c r="H267" s="46"/>
      <c r="I267" s="5"/>
      <c r="J267" s="2"/>
      <c r="K267" s="2"/>
      <c r="L267" s="2"/>
      <c r="M267" s="2">
        <f>+SUMIF($C$2:$C267,C267,$K$2:$K267)-SUMIF($C$2:$C267,C267,$L$2:$L267)</f>
        <v>0</v>
      </c>
      <c r="N267" s="11">
        <f t="shared" si="11"/>
        <v>0</v>
      </c>
      <c r="O267" s="11"/>
      <c r="P267" s="11">
        <f t="shared" ca="1" si="13"/>
        <v>0</v>
      </c>
      <c r="Q267" s="5" t="e">
        <f t="shared" ca="1" si="12"/>
        <v>#DIV/0!</v>
      </c>
    </row>
    <row r="268" spans="2:17" x14ac:dyDescent="0.3">
      <c r="B268" s="52"/>
      <c r="C268" s="52"/>
      <c r="D268" s="9" t="str">
        <f>+IF(ISERROR(UPPER(VLOOKUP(C268,CONFIG!H267:J445,3,FALSE)))," ",UPPER(VLOOKUP(C268,CONFIG!H267:J445,3,FALSE)))</f>
        <v xml:space="preserve"> </v>
      </c>
      <c r="E268" s="9"/>
      <c r="F268" s="2"/>
      <c r="G268" s="2"/>
      <c r="H268" s="46"/>
      <c r="I268" s="5"/>
      <c r="J268" s="2"/>
      <c r="K268" s="2"/>
      <c r="L268" s="2"/>
      <c r="M268" s="2">
        <f>+SUMIF($C$2:$C268,C268,$K$2:$K268)-SUMIF($C$2:$C268,C268,$L$2:$L268)</f>
        <v>0</v>
      </c>
      <c r="N268" s="11">
        <f t="shared" si="11"/>
        <v>0</v>
      </c>
      <c r="O268" s="11"/>
      <c r="P268" s="11">
        <f t="shared" ca="1" si="13"/>
        <v>0</v>
      </c>
      <c r="Q268" s="5" t="e">
        <f t="shared" ca="1" si="12"/>
        <v>#DIV/0!</v>
      </c>
    </row>
    <row r="269" spans="2:17" x14ac:dyDescent="0.3">
      <c r="B269" s="52"/>
      <c r="C269" s="52"/>
      <c r="D269" s="9" t="str">
        <f>+IF(ISERROR(UPPER(VLOOKUP(C269,CONFIG!H268:J446,3,FALSE)))," ",UPPER(VLOOKUP(C269,CONFIG!H268:J446,3,FALSE)))</f>
        <v xml:space="preserve"> </v>
      </c>
      <c r="E269" s="9"/>
      <c r="F269" s="2"/>
      <c r="G269" s="2"/>
      <c r="H269" s="46"/>
      <c r="I269" s="5"/>
      <c r="J269" s="2"/>
      <c r="K269" s="2"/>
      <c r="L269" s="2"/>
      <c r="M269" s="2">
        <f>+SUMIF($C$2:$C269,C269,$K$2:$K269)-SUMIF($C$2:$C269,C269,$L$2:$L269)</f>
        <v>0</v>
      </c>
      <c r="N269" s="11">
        <f t="shared" si="11"/>
        <v>0</v>
      </c>
      <c r="O269" s="11"/>
      <c r="P269" s="11">
        <f t="shared" ca="1" si="13"/>
        <v>0</v>
      </c>
      <c r="Q269" s="5" t="e">
        <f t="shared" ca="1" si="12"/>
        <v>#DIV/0!</v>
      </c>
    </row>
    <row r="270" spans="2:17" x14ac:dyDescent="0.3">
      <c r="B270" s="52"/>
      <c r="C270" s="52"/>
      <c r="D270" s="9" t="str">
        <f>+IF(ISERROR(UPPER(VLOOKUP(C270,CONFIG!H269:J447,3,FALSE)))," ",UPPER(VLOOKUP(C270,CONFIG!H269:J447,3,FALSE)))</f>
        <v xml:space="preserve"> </v>
      </c>
      <c r="E270" s="9"/>
      <c r="F270" s="2"/>
      <c r="G270" s="2"/>
      <c r="H270" s="46"/>
      <c r="I270" s="5"/>
      <c r="J270" s="2"/>
      <c r="K270" s="2"/>
      <c r="L270" s="2"/>
      <c r="M270" s="2">
        <f>+SUMIF($C$2:$C270,C270,$K$2:$K270)-SUMIF($C$2:$C270,C270,$L$2:$L270)</f>
        <v>0</v>
      </c>
      <c r="N270" s="11">
        <f t="shared" si="11"/>
        <v>0</v>
      </c>
      <c r="O270" s="11"/>
      <c r="P270" s="11">
        <f t="shared" ca="1" si="13"/>
        <v>0</v>
      </c>
      <c r="Q270" s="5" t="e">
        <f t="shared" ca="1" si="12"/>
        <v>#DIV/0!</v>
      </c>
    </row>
    <row r="271" spans="2:17" x14ac:dyDescent="0.3">
      <c r="B271" s="52"/>
      <c r="C271" s="52"/>
      <c r="D271" s="9" t="str">
        <f>+IF(ISERROR(UPPER(VLOOKUP(C271,CONFIG!H270:J448,3,FALSE)))," ",UPPER(VLOOKUP(C271,CONFIG!H270:J448,3,FALSE)))</f>
        <v xml:space="preserve"> </v>
      </c>
      <c r="E271" s="9"/>
      <c r="F271" s="2"/>
      <c r="G271" s="2"/>
      <c r="H271" s="46"/>
      <c r="I271" s="5"/>
      <c r="J271" s="2"/>
      <c r="K271" s="2"/>
      <c r="L271" s="2"/>
      <c r="M271" s="2">
        <f>+SUMIF($C$2:$C271,C271,$K$2:$K271)-SUMIF($C$2:$C271,C271,$L$2:$L271)</f>
        <v>0</v>
      </c>
      <c r="N271" s="11">
        <f t="shared" si="11"/>
        <v>0</v>
      </c>
      <c r="O271" s="11"/>
      <c r="P271" s="11">
        <f t="shared" ca="1" si="13"/>
        <v>0</v>
      </c>
      <c r="Q271" s="5" t="e">
        <f t="shared" ca="1" si="12"/>
        <v>#DIV/0!</v>
      </c>
    </row>
    <row r="272" spans="2:17" x14ac:dyDescent="0.3">
      <c r="B272" s="52"/>
      <c r="C272" s="52"/>
      <c r="D272" s="9" t="str">
        <f>+IF(ISERROR(UPPER(VLOOKUP(C272,CONFIG!H271:J449,3,FALSE)))," ",UPPER(VLOOKUP(C272,CONFIG!H271:J449,3,FALSE)))</f>
        <v xml:space="preserve"> </v>
      </c>
      <c r="E272" s="9"/>
      <c r="F272" s="2"/>
      <c r="G272" s="2"/>
      <c r="H272" s="46"/>
      <c r="I272" s="5"/>
      <c r="J272" s="2"/>
      <c r="K272" s="2"/>
      <c r="L272" s="2"/>
      <c r="M272" s="2">
        <f>+SUMIF($C$2:$C272,C272,$K$2:$K272)-SUMIF($C$2:$C272,C272,$L$2:$L272)</f>
        <v>0</v>
      </c>
      <c r="N272" s="11">
        <f t="shared" si="11"/>
        <v>0</v>
      </c>
      <c r="O272" s="11"/>
      <c r="P272" s="11">
        <f t="shared" ca="1" si="13"/>
        <v>0</v>
      </c>
      <c r="Q272" s="5" t="e">
        <f t="shared" ca="1" si="12"/>
        <v>#DIV/0!</v>
      </c>
    </row>
    <row r="273" spans="2:17" x14ac:dyDescent="0.3">
      <c r="B273" s="52"/>
      <c r="C273" s="52"/>
      <c r="D273" s="9" t="str">
        <f>+IF(ISERROR(UPPER(VLOOKUP(C273,CONFIG!H272:J450,3,FALSE)))," ",UPPER(VLOOKUP(C273,CONFIG!H272:J450,3,FALSE)))</f>
        <v xml:space="preserve"> </v>
      </c>
      <c r="E273" s="9"/>
      <c r="F273" s="2"/>
      <c r="G273" s="2"/>
      <c r="H273" s="46"/>
      <c r="I273" s="5"/>
      <c r="J273" s="2"/>
      <c r="K273" s="2"/>
      <c r="L273" s="2"/>
      <c r="M273" s="2">
        <f>+SUMIF($C$2:$C273,C273,$K$2:$K273)-SUMIF($C$2:$C273,C273,$L$2:$L273)</f>
        <v>0</v>
      </c>
      <c r="N273" s="11">
        <f t="shared" si="11"/>
        <v>0</v>
      </c>
      <c r="O273" s="11"/>
      <c r="P273" s="11">
        <f t="shared" ca="1" si="13"/>
        <v>0</v>
      </c>
      <c r="Q273" s="5" t="e">
        <f t="shared" ca="1" si="12"/>
        <v>#DIV/0!</v>
      </c>
    </row>
    <row r="274" spans="2:17" x14ac:dyDescent="0.3">
      <c r="B274" s="52"/>
      <c r="C274" s="52"/>
      <c r="D274" s="9" t="str">
        <f>+IF(ISERROR(UPPER(VLOOKUP(C274,CONFIG!H273:J451,3,FALSE)))," ",UPPER(VLOOKUP(C274,CONFIG!H273:J451,3,FALSE)))</f>
        <v xml:space="preserve"> </v>
      </c>
      <c r="E274" s="9"/>
      <c r="F274" s="2"/>
      <c r="G274" s="2"/>
      <c r="H274" s="46"/>
      <c r="I274" s="5"/>
      <c r="J274" s="2"/>
      <c r="K274" s="2"/>
      <c r="L274" s="2"/>
      <c r="M274" s="2">
        <f>+SUMIF($C$2:$C274,C274,$K$2:$K274)-SUMIF($C$2:$C274,C274,$L$2:$L274)</f>
        <v>0</v>
      </c>
      <c r="N274" s="11">
        <f t="shared" si="11"/>
        <v>0</v>
      </c>
      <c r="O274" s="11"/>
      <c r="P274" s="11">
        <f t="shared" ca="1" si="13"/>
        <v>0</v>
      </c>
      <c r="Q274" s="5" t="e">
        <f t="shared" ca="1" si="12"/>
        <v>#DIV/0!</v>
      </c>
    </row>
    <row r="275" spans="2:17" x14ac:dyDescent="0.3">
      <c r="B275" s="52"/>
      <c r="C275" s="52"/>
      <c r="D275" s="9" t="str">
        <f>+IF(ISERROR(UPPER(VLOOKUP(C275,CONFIG!H274:J452,3,FALSE)))," ",UPPER(VLOOKUP(C275,CONFIG!H274:J452,3,FALSE)))</f>
        <v xml:space="preserve"> </v>
      </c>
      <c r="E275" s="9"/>
      <c r="F275" s="2"/>
      <c r="G275" s="2"/>
      <c r="H275" s="46"/>
      <c r="I275" s="5"/>
      <c r="J275" s="2"/>
      <c r="K275" s="2"/>
      <c r="L275" s="2"/>
      <c r="M275" s="2">
        <f>+SUMIF($C$2:$C275,C275,$K$2:$K275)-SUMIF($C$2:$C275,C275,$L$2:$L275)</f>
        <v>0</v>
      </c>
      <c r="N275" s="11">
        <f t="shared" si="11"/>
        <v>0</v>
      </c>
      <c r="O275" s="11"/>
      <c r="P275" s="11">
        <f t="shared" ca="1" si="13"/>
        <v>0</v>
      </c>
      <c r="Q275" s="5" t="e">
        <f t="shared" ca="1" si="12"/>
        <v>#DIV/0!</v>
      </c>
    </row>
    <row r="276" spans="2:17" x14ac:dyDescent="0.3">
      <c r="B276" s="52"/>
      <c r="C276" s="52"/>
      <c r="D276" s="9" t="str">
        <f>+IF(ISERROR(UPPER(VLOOKUP(C276,CONFIG!H275:J453,3,FALSE)))," ",UPPER(VLOOKUP(C276,CONFIG!H275:J453,3,FALSE)))</f>
        <v xml:space="preserve"> </v>
      </c>
      <c r="E276" s="9"/>
      <c r="F276" s="2"/>
      <c r="G276" s="2"/>
      <c r="H276" s="46"/>
      <c r="I276" s="5"/>
      <c r="J276" s="2"/>
      <c r="K276" s="2"/>
      <c r="L276" s="2"/>
      <c r="M276" s="2">
        <f>+SUMIF($C$2:$C276,C276,$K$2:$K276)-SUMIF($C$2:$C276,C276,$L$2:$L276)</f>
        <v>0</v>
      </c>
      <c r="N276" s="11">
        <f t="shared" si="11"/>
        <v>0</v>
      </c>
      <c r="O276" s="11"/>
      <c r="P276" s="11">
        <f t="shared" ca="1" si="13"/>
        <v>0</v>
      </c>
      <c r="Q276" s="5" t="e">
        <f t="shared" ca="1" si="12"/>
        <v>#DIV/0!</v>
      </c>
    </row>
    <row r="277" spans="2:17" x14ac:dyDescent="0.3">
      <c r="B277" s="52"/>
      <c r="C277" s="52"/>
      <c r="D277" s="9" t="str">
        <f>+IF(ISERROR(UPPER(VLOOKUP(C277,CONFIG!H276:J454,3,FALSE)))," ",UPPER(VLOOKUP(C277,CONFIG!H276:J454,3,FALSE)))</f>
        <v xml:space="preserve"> </v>
      </c>
      <c r="E277" s="9"/>
      <c r="F277" s="2"/>
      <c r="G277" s="2"/>
      <c r="H277" s="46"/>
      <c r="I277" s="5"/>
      <c r="J277" s="2"/>
      <c r="K277" s="2"/>
      <c r="L277" s="2"/>
      <c r="M277" s="2">
        <f>+SUMIF($C$2:$C277,C277,$K$2:$K277)-SUMIF($C$2:$C277,C277,$L$2:$L277)</f>
        <v>0</v>
      </c>
      <c r="N277" s="11">
        <f t="shared" si="11"/>
        <v>0</v>
      </c>
      <c r="O277" s="11"/>
      <c r="P277" s="11">
        <f t="shared" ca="1" si="13"/>
        <v>0</v>
      </c>
      <c r="Q277" s="5" t="e">
        <f t="shared" ca="1" si="12"/>
        <v>#DIV/0!</v>
      </c>
    </row>
    <row r="278" spans="2:17" x14ac:dyDescent="0.3">
      <c r="B278" s="52"/>
      <c r="C278" s="52"/>
      <c r="D278" s="9" t="str">
        <f>+IF(ISERROR(UPPER(VLOOKUP(C278,CONFIG!H277:J455,3,FALSE)))," ",UPPER(VLOOKUP(C278,CONFIG!H277:J455,3,FALSE)))</f>
        <v xml:space="preserve"> </v>
      </c>
      <c r="E278" s="9"/>
      <c r="F278" s="2"/>
      <c r="G278" s="2"/>
      <c r="H278" s="46"/>
      <c r="I278" s="5"/>
      <c r="J278" s="2"/>
      <c r="K278" s="2"/>
      <c r="L278" s="2"/>
      <c r="M278" s="2">
        <f>+SUMIF($C$2:$C278,C278,$K$2:$K278)-SUMIF($C$2:$C278,C278,$L$2:$L278)</f>
        <v>0</v>
      </c>
      <c r="N278" s="11">
        <f t="shared" si="11"/>
        <v>0</v>
      </c>
      <c r="O278" s="11"/>
      <c r="P278" s="11">
        <f t="shared" ca="1" si="13"/>
        <v>0</v>
      </c>
      <c r="Q278" s="5" t="e">
        <f t="shared" ca="1" si="12"/>
        <v>#DIV/0!</v>
      </c>
    </row>
    <row r="279" spans="2:17" x14ac:dyDescent="0.3">
      <c r="B279" s="52"/>
      <c r="C279" s="52"/>
      <c r="D279" s="9" t="str">
        <f>+IF(ISERROR(UPPER(VLOOKUP(C279,CONFIG!H278:J456,3,FALSE)))," ",UPPER(VLOOKUP(C279,CONFIG!H278:J456,3,FALSE)))</f>
        <v xml:space="preserve"> </v>
      </c>
      <c r="E279" s="9"/>
      <c r="F279" s="2"/>
      <c r="G279" s="2"/>
      <c r="H279" s="46"/>
      <c r="I279" s="5"/>
      <c r="J279" s="2"/>
      <c r="K279" s="2"/>
      <c r="L279" s="2"/>
      <c r="M279" s="2">
        <f>+SUMIF($C$2:$C279,C279,$K$2:$K279)-SUMIF($C$2:$C279,C279,$L$2:$L279)</f>
        <v>0</v>
      </c>
      <c r="N279" s="11">
        <f t="shared" si="11"/>
        <v>0</v>
      </c>
      <c r="O279" s="11"/>
      <c r="P279" s="11">
        <f t="shared" ca="1" si="13"/>
        <v>0</v>
      </c>
      <c r="Q279" s="5" t="e">
        <f t="shared" ca="1" si="12"/>
        <v>#DIV/0!</v>
      </c>
    </row>
    <row r="280" spans="2:17" x14ac:dyDescent="0.3">
      <c r="B280" s="52"/>
      <c r="C280" s="52"/>
      <c r="D280" s="9" t="str">
        <f>+IF(ISERROR(UPPER(VLOOKUP(C280,CONFIG!H279:J457,3,FALSE)))," ",UPPER(VLOOKUP(C280,CONFIG!H279:J457,3,FALSE)))</f>
        <v xml:space="preserve"> </v>
      </c>
      <c r="E280" s="9"/>
      <c r="F280" s="2"/>
      <c r="G280" s="2"/>
      <c r="H280" s="46"/>
      <c r="I280" s="5"/>
      <c r="J280" s="2"/>
      <c r="K280" s="2"/>
      <c r="L280" s="2"/>
      <c r="M280" s="2">
        <f>+SUMIF($C$2:$C280,C280,$K$2:$K280)-SUMIF($C$2:$C280,C280,$L$2:$L280)</f>
        <v>0</v>
      </c>
      <c r="N280" s="11">
        <f t="shared" si="11"/>
        <v>0</v>
      </c>
      <c r="O280" s="11"/>
      <c r="P280" s="11">
        <f t="shared" ca="1" si="13"/>
        <v>0</v>
      </c>
      <c r="Q280" s="5" t="e">
        <f t="shared" ca="1" si="12"/>
        <v>#DIV/0!</v>
      </c>
    </row>
    <row r="281" spans="2:17" x14ac:dyDescent="0.3">
      <c r="B281" s="52"/>
      <c r="C281" s="52"/>
      <c r="D281" s="9" t="str">
        <f>+IF(ISERROR(UPPER(VLOOKUP(C281,CONFIG!H280:J458,3,FALSE)))," ",UPPER(VLOOKUP(C281,CONFIG!H280:J458,3,FALSE)))</f>
        <v xml:space="preserve"> </v>
      </c>
      <c r="E281" s="9"/>
      <c r="F281" s="2"/>
      <c r="G281" s="2"/>
      <c r="H281" s="46"/>
      <c r="I281" s="5"/>
      <c r="J281" s="2"/>
      <c r="K281" s="2"/>
      <c r="L281" s="2"/>
      <c r="M281" s="2">
        <f>+SUMIF($C$2:$C281,C281,$K$2:$K281)-SUMIF($C$2:$C281,C281,$L$2:$L281)</f>
        <v>0</v>
      </c>
      <c r="N281" s="11">
        <f t="shared" si="11"/>
        <v>0</v>
      </c>
      <c r="O281" s="11"/>
      <c r="P281" s="11">
        <f t="shared" ca="1" si="13"/>
        <v>0</v>
      </c>
      <c r="Q281" s="5" t="e">
        <f t="shared" ca="1" si="12"/>
        <v>#DIV/0!</v>
      </c>
    </row>
    <row r="282" spans="2:17" x14ac:dyDescent="0.3">
      <c r="B282" s="52"/>
      <c r="C282" s="52"/>
      <c r="D282" s="9" t="str">
        <f>+IF(ISERROR(UPPER(VLOOKUP(C282,CONFIG!H281:J459,3,FALSE)))," ",UPPER(VLOOKUP(C282,CONFIG!H281:J459,3,FALSE)))</f>
        <v xml:space="preserve"> </v>
      </c>
      <c r="E282" s="9"/>
      <c r="F282" s="2"/>
      <c r="G282" s="2"/>
      <c r="H282" s="46"/>
      <c r="I282" s="5"/>
      <c r="J282" s="2"/>
      <c r="K282" s="2"/>
      <c r="L282" s="2"/>
      <c r="M282" s="2">
        <f>+SUMIF($C$2:$C282,C282,$K$2:$K282)-SUMIF($C$2:$C282,C282,$L$2:$L282)</f>
        <v>0</v>
      </c>
      <c r="N282" s="11">
        <f t="shared" si="11"/>
        <v>0</v>
      </c>
      <c r="O282" s="11"/>
      <c r="P282" s="11">
        <f t="shared" ca="1" si="13"/>
        <v>0</v>
      </c>
      <c r="Q282" s="5" t="e">
        <f t="shared" ca="1" si="12"/>
        <v>#DIV/0!</v>
      </c>
    </row>
    <row r="283" spans="2:17" x14ac:dyDescent="0.3">
      <c r="B283" s="52"/>
      <c r="C283" s="52"/>
      <c r="D283" s="9" t="str">
        <f>+IF(ISERROR(UPPER(VLOOKUP(C283,CONFIG!H282:J460,3,FALSE)))," ",UPPER(VLOOKUP(C283,CONFIG!H282:J460,3,FALSE)))</f>
        <v xml:space="preserve"> </v>
      </c>
      <c r="E283" s="9"/>
      <c r="F283" s="2"/>
      <c r="G283" s="2"/>
      <c r="H283" s="46"/>
      <c r="I283" s="5"/>
      <c r="J283" s="2"/>
      <c r="K283" s="2"/>
      <c r="L283" s="2"/>
      <c r="M283" s="2">
        <f>+SUMIF($C$2:$C283,C283,$K$2:$K283)-SUMIF($C$2:$C283,C283,$L$2:$L283)</f>
        <v>0</v>
      </c>
      <c r="N283" s="11">
        <f t="shared" si="11"/>
        <v>0</v>
      </c>
      <c r="O283" s="11"/>
      <c r="P283" s="11">
        <f t="shared" ca="1" si="13"/>
        <v>0</v>
      </c>
      <c r="Q283" s="5" t="e">
        <f t="shared" ca="1" si="12"/>
        <v>#DIV/0!</v>
      </c>
    </row>
    <row r="284" spans="2:17" x14ac:dyDescent="0.3">
      <c r="B284" s="52"/>
      <c r="C284" s="52"/>
      <c r="D284" s="9" t="str">
        <f>+IF(ISERROR(UPPER(VLOOKUP(C284,CONFIG!H283:J461,3,FALSE)))," ",UPPER(VLOOKUP(C284,CONFIG!H283:J461,3,FALSE)))</f>
        <v xml:space="preserve"> </v>
      </c>
      <c r="E284" s="9"/>
      <c r="F284" s="2"/>
      <c r="G284" s="2"/>
      <c r="H284" s="46"/>
      <c r="I284" s="5"/>
      <c r="J284" s="2"/>
      <c r="K284" s="2"/>
      <c r="L284" s="2"/>
      <c r="M284" s="2">
        <f>+SUMIF($C$2:$C284,C284,$K$2:$K284)-SUMIF($C$2:$C284,C284,$L$2:$L284)</f>
        <v>0</v>
      </c>
      <c r="N284" s="11">
        <f t="shared" si="11"/>
        <v>0</v>
      </c>
      <c r="O284" s="11"/>
      <c r="P284" s="11">
        <f t="shared" ca="1" si="13"/>
        <v>0</v>
      </c>
      <c r="Q284" s="5" t="e">
        <f t="shared" ca="1" si="12"/>
        <v>#DIV/0!</v>
      </c>
    </row>
    <row r="285" spans="2:17" x14ac:dyDescent="0.3">
      <c r="B285" s="52"/>
      <c r="C285" s="52"/>
      <c r="D285" s="9" t="str">
        <f>+IF(ISERROR(UPPER(VLOOKUP(C285,CONFIG!H284:J462,3,FALSE)))," ",UPPER(VLOOKUP(C285,CONFIG!H284:J462,3,FALSE)))</f>
        <v xml:space="preserve"> </v>
      </c>
      <c r="E285" s="9"/>
      <c r="F285" s="2"/>
      <c r="G285" s="2"/>
      <c r="H285" s="46"/>
      <c r="I285" s="5"/>
      <c r="J285" s="2"/>
      <c r="K285" s="2"/>
      <c r="L285" s="2"/>
      <c r="M285" s="2">
        <f>+SUMIF($C$2:$C285,C285,$K$2:$K285)-SUMIF($C$2:$C285,C285,$L$2:$L285)</f>
        <v>0</v>
      </c>
      <c r="N285" s="11">
        <f t="shared" si="11"/>
        <v>0</v>
      </c>
      <c r="O285" s="11"/>
      <c r="P285" s="11">
        <f t="shared" ca="1" si="13"/>
        <v>0</v>
      </c>
      <c r="Q285" s="5" t="e">
        <f t="shared" ca="1" si="12"/>
        <v>#DIV/0!</v>
      </c>
    </row>
    <row r="286" spans="2:17" x14ac:dyDescent="0.3">
      <c r="B286" s="52"/>
      <c r="C286" s="52"/>
      <c r="D286" s="9" t="str">
        <f>+IF(ISERROR(UPPER(VLOOKUP(C286,CONFIG!H285:J463,3,FALSE)))," ",UPPER(VLOOKUP(C286,CONFIG!H285:J463,3,FALSE)))</f>
        <v xml:space="preserve"> </v>
      </c>
      <c r="E286" s="9"/>
      <c r="F286" s="2"/>
      <c r="G286" s="2"/>
      <c r="H286" s="46"/>
      <c r="I286" s="5"/>
      <c r="J286" s="2"/>
      <c r="K286" s="2"/>
      <c r="L286" s="2"/>
      <c r="M286" s="2">
        <f>+SUMIF($C$2:$C286,C286,$K$2:$K286)-SUMIF($C$2:$C286,C286,$L$2:$L286)</f>
        <v>0</v>
      </c>
      <c r="N286" s="11">
        <f t="shared" si="11"/>
        <v>0</v>
      </c>
      <c r="O286" s="11"/>
      <c r="P286" s="11">
        <f t="shared" ca="1" si="13"/>
        <v>0</v>
      </c>
      <c r="Q286" s="5" t="e">
        <f t="shared" ca="1" si="12"/>
        <v>#DIV/0!</v>
      </c>
    </row>
    <row r="287" spans="2:17" x14ac:dyDescent="0.3">
      <c r="B287" s="52"/>
      <c r="C287" s="52"/>
      <c r="D287" s="9" t="str">
        <f>+IF(ISERROR(UPPER(VLOOKUP(C287,CONFIG!H286:J464,3,FALSE)))," ",UPPER(VLOOKUP(C287,CONFIG!H286:J464,3,FALSE)))</f>
        <v xml:space="preserve"> </v>
      </c>
      <c r="E287" s="9"/>
      <c r="F287" s="2"/>
      <c r="G287" s="2"/>
      <c r="H287" s="46"/>
      <c r="I287" s="5"/>
      <c r="J287" s="2"/>
      <c r="K287" s="2"/>
      <c r="L287" s="2"/>
      <c r="M287" s="2">
        <f>+SUMIF($C$2:$C287,C287,$K$2:$K287)-SUMIF($C$2:$C287,C287,$L$2:$L287)</f>
        <v>0</v>
      </c>
      <c r="N287" s="11">
        <f t="shared" si="11"/>
        <v>0</v>
      </c>
      <c r="O287" s="11"/>
      <c r="P287" s="11">
        <f t="shared" ca="1" si="13"/>
        <v>0</v>
      </c>
      <c r="Q287" s="5" t="e">
        <f t="shared" ca="1" si="12"/>
        <v>#DIV/0!</v>
      </c>
    </row>
    <row r="288" spans="2:17" x14ac:dyDescent="0.3">
      <c r="B288" s="52"/>
      <c r="C288" s="52"/>
      <c r="D288" s="9" t="str">
        <f>+IF(ISERROR(UPPER(VLOOKUP(C288,CONFIG!H287:J465,3,FALSE)))," ",UPPER(VLOOKUP(C288,CONFIG!H287:J465,3,FALSE)))</f>
        <v xml:space="preserve"> </v>
      </c>
      <c r="E288" s="9"/>
      <c r="F288" s="2"/>
      <c r="G288" s="2"/>
      <c r="H288" s="46"/>
      <c r="I288" s="5"/>
      <c r="J288" s="2"/>
      <c r="K288" s="2"/>
      <c r="L288" s="2"/>
      <c r="M288" s="2">
        <f>+SUMIF($C$2:$C288,C288,$K$2:$K288)-SUMIF($C$2:$C288,C288,$L$2:$L288)</f>
        <v>0</v>
      </c>
      <c r="N288" s="11">
        <f t="shared" si="11"/>
        <v>0</v>
      </c>
      <c r="O288" s="11"/>
      <c r="P288" s="11">
        <f t="shared" ca="1" si="13"/>
        <v>0</v>
      </c>
      <c r="Q288" s="5" t="e">
        <f t="shared" ca="1" si="12"/>
        <v>#DIV/0!</v>
      </c>
    </row>
    <row r="289" spans="2:17" x14ac:dyDescent="0.3">
      <c r="B289" s="52"/>
      <c r="C289" s="52"/>
      <c r="D289" s="9" t="str">
        <f>+IF(ISERROR(UPPER(VLOOKUP(C289,CONFIG!H288:J466,3,FALSE)))," ",UPPER(VLOOKUP(C289,CONFIG!H288:J466,3,FALSE)))</f>
        <v xml:space="preserve"> </v>
      </c>
      <c r="E289" s="9"/>
      <c r="F289" s="2"/>
      <c r="G289" s="2"/>
      <c r="H289" s="46"/>
      <c r="I289" s="5"/>
      <c r="J289" s="2"/>
      <c r="K289" s="2"/>
      <c r="L289" s="2"/>
      <c r="M289" s="2">
        <f>+SUMIF($C$2:$C289,C289,$K$2:$K289)-SUMIF($C$2:$C289,C289,$L$2:$L289)</f>
        <v>0</v>
      </c>
      <c r="N289" s="11">
        <f t="shared" si="11"/>
        <v>0</v>
      </c>
      <c r="O289" s="11"/>
      <c r="P289" s="11">
        <f t="shared" ca="1" si="13"/>
        <v>0</v>
      </c>
      <c r="Q289" s="5" t="e">
        <f t="shared" ca="1" si="12"/>
        <v>#DIV/0!</v>
      </c>
    </row>
    <row r="290" spans="2:17" x14ac:dyDescent="0.3">
      <c r="B290" s="52"/>
      <c r="C290" s="52"/>
      <c r="D290" s="9" t="str">
        <f>+IF(ISERROR(UPPER(VLOOKUP(C290,CONFIG!H289:J467,3,FALSE)))," ",UPPER(VLOOKUP(C290,CONFIG!H289:J467,3,FALSE)))</f>
        <v xml:space="preserve"> </v>
      </c>
      <c r="E290" s="9"/>
      <c r="F290" s="2"/>
      <c r="G290" s="2"/>
      <c r="H290" s="46"/>
      <c r="I290" s="5"/>
      <c r="J290" s="2"/>
      <c r="K290" s="2"/>
      <c r="L290" s="2"/>
      <c r="M290" s="2">
        <f>+SUMIF($C$2:$C290,C290,$K$2:$K290)-SUMIF($C$2:$C290,C290,$L$2:$L290)</f>
        <v>0</v>
      </c>
      <c r="N290" s="11">
        <f t="shared" si="11"/>
        <v>0</v>
      </c>
      <c r="O290" s="11"/>
      <c r="P290" s="11">
        <f t="shared" ca="1" si="13"/>
        <v>0</v>
      </c>
      <c r="Q290" s="5" t="e">
        <f t="shared" ca="1" si="12"/>
        <v>#DIV/0!</v>
      </c>
    </row>
    <row r="291" spans="2:17" x14ac:dyDescent="0.3">
      <c r="B291" s="52"/>
      <c r="C291" s="52"/>
      <c r="D291" s="9" t="str">
        <f>+IF(ISERROR(UPPER(VLOOKUP(C291,CONFIG!H290:J468,3,FALSE)))," ",UPPER(VLOOKUP(C291,CONFIG!H290:J468,3,FALSE)))</f>
        <v xml:space="preserve"> </v>
      </c>
      <c r="E291" s="9"/>
      <c r="F291" s="2"/>
      <c r="G291" s="2"/>
      <c r="H291" s="46"/>
      <c r="I291" s="5"/>
      <c r="J291" s="2"/>
      <c r="K291" s="2"/>
      <c r="L291" s="2"/>
      <c r="M291" s="2">
        <f>+SUMIF($C$2:$C291,C291,$K$2:$K291)-SUMIF($C$2:$C291,C291,$L$2:$L291)</f>
        <v>0</v>
      </c>
      <c r="N291" s="11">
        <f t="shared" si="11"/>
        <v>0</v>
      </c>
      <c r="O291" s="11"/>
      <c r="P291" s="11">
        <f t="shared" ca="1" si="13"/>
        <v>0</v>
      </c>
      <c r="Q291" s="5" t="e">
        <f t="shared" ca="1" si="12"/>
        <v>#DIV/0!</v>
      </c>
    </row>
    <row r="292" spans="2:17" x14ac:dyDescent="0.3">
      <c r="B292" s="52"/>
      <c r="C292" s="52"/>
      <c r="D292" s="9" t="str">
        <f>+IF(ISERROR(UPPER(VLOOKUP(C292,CONFIG!H291:J469,3,FALSE)))," ",UPPER(VLOOKUP(C292,CONFIG!H291:J469,3,FALSE)))</f>
        <v xml:space="preserve"> </v>
      </c>
      <c r="E292" s="9"/>
      <c r="F292" s="2"/>
      <c r="G292" s="2"/>
      <c r="H292" s="46"/>
      <c r="I292" s="5"/>
      <c r="J292" s="2"/>
      <c r="K292" s="2"/>
      <c r="L292" s="2"/>
      <c r="M292" s="2">
        <f>+SUMIF($C$2:$C292,C292,$K$2:$K292)-SUMIF($C$2:$C292,C292,$L$2:$L292)</f>
        <v>0</v>
      </c>
      <c r="N292" s="11">
        <f t="shared" si="11"/>
        <v>0</v>
      </c>
      <c r="O292" s="11"/>
      <c r="P292" s="11">
        <f t="shared" ca="1" si="13"/>
        <v>0</v>
      </c>
      <c r="Q292" s="5" t="e">
        <f t="shared" ca="1" si="12"/>
        <v>#DIV/0!</v>
      </c>
    </row>
    <row r="293" spans="2:17" x14ac:dyDescent="0.3">
      <c r="B293" s="52"/>
      <c r="C293" s="52"/>
      <c r="D293" s="9" t="str">
        <f>+IF(ISERROR(UPPER(VLOOKUP(C293,CONFIG!H292:J470,3,FALSE)))," ",UPPER(VLOOKUP(C293,CONFIG!H292:J470,3,FALSE)))</f>
        <v xml:space="preserve"> </v>
      </c>
      <c r="E293" s="9"/>
      <c r="F293" s="2"/>
      <c r="G293" s="2"/>
      <c r="H293" s="46"/>
      <c r="I293" s="5"/>
      <c r="J293" s="2"/>
      <c r="K293" s="2"/>
      <c r="L293" s="2"/>
      <c r="M293" s="2">
        <f>+SUMIF($C$2:$C293,C293,$K$2:$K293)-SUMIF($C$2:$C293,C293,$L$2:$L293)</f>
        <v>0</v>
      </c>
      <c r="N293" s="11">
        <f t="shared" si="11"/>
        <v>0</v>
      </c>
      <c r="O293" s="11"/>
      <c r="P293" s="11">
        <f t="shared" ca="1" si="13"/>
        <v>0</v>
      </c>
      <c r="Q293" s="5" t="e">
        <f t="shared" ca="1" si="12"/>
        <v>#DIV/0!</v>
      </c>
    </row>
    <row r="294" spans="2:17" x14ac:dyDescent="0.3">
      <c r="B294" s="52"/>
      <c r="C294" s="52"/>
      <c r="D294" s="9" t="str">
        <f>+IF(ISERROR(UPPER(VLOOKUP(C294,CONFIG!H293:J471,3,FALSE)))," ",UPPER(VLOOKUP(C294,CONFIG!H293:J471,3,FALSE)))</f>
        <v xml:space="preserve"> </v>
      </c>
      <c r="E294" s="9"/>
      <c r="F294" s="2"/>
      <c r="G294" s="2"/>
      <c r="H294" s="46"/>
      <c r="I294" s="5"/>
      <c r="J294" s="2"/>
      <c r="K294" s="2"/>
      <c r="L294" s="2"/>
      <c r="M294" s="2">
        <f>+SUMIF($C$2:$C294,C294,$K$2:$K294)-SUMIF($C$2:$C294,C294,$L$2:$L294)</f>
        <v>0</v>
      </c>
      <c r="N294" s="11">
        <f t="shared" si="11"/>
        <v>0</v>
      </c>
      <c r="O294" s="11"/>
      <c r="P294" s="11">
        <f t="shared" ca="1" si="13"/>
        <v>0</v>
      </c>
      <c r="Q294" s="5" t="e">
        <f t="shared" ca="1" si="12"/>
        <v>#DIV/0!</v>
      </c>
    </row>
    <row r="295" spans="2:17" x14ac:dyDescent="0.3">
      <c r="B295" s="52"/>
      <c r="C295" s="52"/>
      <c r="D295" s="9" t="str">
        <f>+IF(ISERROR(UPPER(VLOOKUP(C295,CONFIG!H294:J472,3,FALSE)))," ",UPPER(VLOOKUP(C295,CONFIG!H294:J472,3,FALSE)))</f>
        <v xml:space="preserve"> </v>
      </c>
      <c r="E295" s="9"/>
      <c r="F295" s="2"/>
      <c r="G295" s="2"/>
      <c r="H295" s="46"/>
      <c r="I295" s="5"/>
      <c r="J295" s="2"/>
      <c r="K295" s="2"/>
      <c r="L295" s="2"/>
      <c r="M295" s="2">
        <f>+SUMIF($C$2:$C295,C295,$K$2:$K295)-SUMIF($C$2:$C295,C295,$L$2:$L295)</f>
        <v>0</v>
      </c>
      <c r="N295" s="11">
        <f t="shared" si="11"/>
        <v>0</v>
      </c>
      <c r="O295" s="11"/>
      <c r="P295" s="11">
        <f t="shared" ca="1" si="13"/>
        <v>0</v>
      </c>
      <c r="Q295" s="5" t="e">
        <f t="shared" ca="1" si="12"/>
        <v>#DIV/0!</v>
      </c>
    </row>
    <row r="296" spans="2:17" x14ac:dyDescent="0.3">
      <c r="B296" s="52"/>
      <c r="C296" s="52"/>
      <c r="D296" s="9" t="str">
        <f>+IF(ISERROR(UPPER(VLOOKUP(C296,CONFIG!H295:J473,3,FALSE)))," ",UPPER(VLOOKUP(C296,CONFIG!H295:J473,3,FALSE)))</f>
        <v xml:space="preserve"> </v>
      </c>
      <c r="E296" s="9"/>
      <c r="F296" s="2"/>
      <c r="G296" s="2"/>
      <c r="H296" s="46"/>
      <c r="I296" s="5"/>
      <c r="J296" s="2"/>
      <c r="K296" s="2"/>
      <c r="L296" s="2"/>
      <c r="M296" s="2">
        <f>+SUMIF($C$2:$C296,C296,$K$2:$K296)-SUMIF($C$2:$C296,C296,$L$2:$L296)</f>
        <v>0</v>
      </c>
      <c r="N296" s="11">
        <f t="shared" si="11"/>
        <v>0</v>
      </c>
      <c r="O296" s="11"/>
      <c r="P296" s="11">
        <f t="shared" ca="1" si="13"/>
        <v>0</v>
      </c>
      <c r="Q296" s="5" t="e">
        <f t="shared" ca="1" si="12"/>
        <v>#DIV/0!</v>
      </c>
    </row>
    <row r="297" spans="2:17" x14ac:dyDescent="0.3">
      <c r="B297" s="52"/>
      <c r="C297" s="52"/>
      <c r="D297" s="9" t="str">
        <f>+IF(ISERROR(UPPER(VLOOKUP(C297,CONFIG!H296:J474,3,FALSE)))," ",UPPER(VLOOKUP(C297,CONFIG!H296:J474,3,FALSE)))</f>
        <v xml:space="preserve"> </v>
      </c>
      <c r="E297" s="9"/>
      <c r="F297" s="2"/>
      <c r="G297" s="2"/>
      <c r="H297" s="46"/>
      <c r="I297" s="5"/>
      <c r="J297" s="2"/>
      <c r="K297" s="2"/>
      <c r="L297" s="2"/>
      <c r="M297" s="2">
        <f>+SUMIF($C$2:$C297,C297,$K$2:$K297)-SUMIF($C$2:$C297,C297,$L$2:$L297)</f>
        <v>0</v>
      </c>
      <c r="N297" s="11">
        <f t="shared" si="11"/>
        <v>0</v>
      </c>
      <c r="O297" s="11"/>
      <c r="P297" s="11">
        <f t="shared" ca="1" si="13"/>
        <v>0</v>
      </c>
      <c r="Q297" s="5" t="e">
        <f t="shared" ca="1" si="12"/>
        <v>#DIV/0!</v>
      </c>
    </row>
    <row r="298" spans="2:17" x14ac:dyDescent="0.3">
      <c r="B298" s="52"/>
      <c r="C298" s="52"/>
      <c r="D298" s="9" t="str">
        <f>+IF(ISERROR(UPPER(VLOOKUP(C298,CONFIG!H297:J475,3,FALSE)))," ",UPPER(VLOOKUP(C298,CONFIG!H297:J475,3,FALSE)))</f>
        <v xml:space="preserve"> </v>
      </c>
      <c r="E298" s="9"/>
      <c r="F298" s="2"/>
      <c r="G298" s="2"/>
      <c r="H298" s="46"/>
      <c r="I298" s="5"/>
      <c r="J298" s="2"/>
      <c r="K298" s="2"/>
      <c r="L298" s="2"/>
      <c r="M298" s="2">
        <f>+SUMIF($C$2:$C298,C298,$K$2:$K298)-SUMIF($C$2:$C298,C298,$L$2:$L298)</f>
        <v>0</v>
      </c>
      <c r="N298" s="11">
        <f t="shared" si="11"/>
        <v>0</v>
      </c>
      <c r="O298" s="11"/>
      <c r="P298" s="11">
        <f t="shared" ca="1" si="13"/>
        <v>0</v>
      </c>
      <c r="Q298" s="5" t="e">
        <f t="shared" ca="1" si="12"/>
        <v>#DIV/0!</v>
      </c>
    </row>
    <row r="299" spans="2:17" x14ac:dyDescent="0.3">
      <c r="B299" s="52"/>
      <c r="C299" s="52"/>
      <c r="D299" s="9" t="str">
        <f>+IF(ISERROR(UPPER(VLOOKUP(C299,CONFIG!H298:J476,3,FALSE)))," ",UPPER(VLOOKUP(C299,CONFIG!H298:J476,3,FALSE)))</f>
        <v xml:space="preserve"> </v>
      </c>
      <c r="E299" s="9"/>
      <c r="F299" s="2"/>
      <c r="G299" s="2"/>
      <c r="H299" s="46"/>
      <c r="I299" s="5"/>
      <c r="J299" s="2"/>
      <c r="K299" s="2"/>
      <c r="L299" s="2"/>
      <c r="M299" s="2">
        <f>+SUMIF($C$2:$C299,C299,$K$2:$K299)-SUMIF($C$2:$C299,C299,$L$2:$L299)</f>
        <v>0</v>
      </c>
      <c r="N299" s="11">
        <f t="shared" si="11"/>
        <v>0</v>
      </c>
      <c r="O299" s="11"/>
      <c r="P299" s="11">
        <f t="shared" ca="1" si="13"/>
        <v>0</v>
      </c>
      <c r="Q299" s="5" t="e">
        <f t="shared" ca="1" si="12"/>
        <v>#DIV/0!</v>
      </c>
    </row>
    <row r="300" spans="2:17" x14ac:dyDescent="0.3">
      <c r="B300" s="52"/>
      <c r="C300" s="52"/>
      <c r="D300" s="9" t="str">
        <f>+IF(ISERROR(UPPER(VLOOKUP(C300,CONFIG!H299:J477,3,FALSE)))," ",UPPER(VLOOKUP(C300,CONFIG!H299:J477,3,FALSE)))</f>
        <v xml:space="preserve"> </v>
      </c>
      <c r="E300" s="9"/>
      <c r="F300" s="2"/>
      <c r="G300" s="2"/>
      <c r="H300" s="46"/>
      <c r="I300" s="5"/>
      <c r="J300" s="2"/>
      <c r="K300" s="2"/>
      <c r="L300" s="2"/>
      <c r="M300" s="2">
        <f>+SUMIF($C$2:$C300,C300,$K$2:$K300)-SUMIF($C$2:$C300,C300,$L$2:$L300)</f>
        <v>0</v>
      </c>
      <c r="N300" s="11">
        <f t="shared" si="11"/>
        <v>0</v>
      </c>
      <c r="O300" s="11"/>
      <c r="P300" s="11">
        <f t="shared" ca="1" si="13"/>
        <v>0</v>
      </c>
      <c r="Q300" s="5" t="e">
        <f t="shared" ca="1" si="12"/>
        <v>#DIV/0!</v>
      </c>
    </row>
    <row r="301" spans="2:17" x14ac:dyDescent="0.3">
      <c r="B301" s="52"/>
      <c r="C301" s="52"/>
      <c r="D301" s="9" t="str">
        <f>+IF(ISERROR(UPPER(VLOOKUP(C301,CONFIG!H300:J478,3,FALSE)))," ",UPPER(VLOOKUP(C301,CONFIG!H300:J478,3,FALSE)))</f>
        <v xml:space="preserve"> </v>
      </c>
      <c r="E301" s="9"/>
      <c r="F301" s="2"/>
      <c r="G301" s="2"/>
      <c r="H301" s="46"/>
      <c r="I301" s="5"/>
      <c r="J301" s="2"/>
      <c r="K301" s="2"/>
      <c r="L301" s="2"/>
      <c r="M301" s="2">
        <f>+SUMIF($C$2:$C301,C301,$K$2:$K301)-SUMIF($C$2:$C301,C301,$L$2:$L301)</f>
        <v>0</v>
      </c>
      <c r="N301" s="11">
        <f t="shared" si="11"/>
        <v>0</v>
      </c>
      <c r="O301" s="11"/>
      <c r="P301" s="11">
        <f t="shared" ca="1" si="13"/>
        <v>0</v>
      </c>
      <c r="Q301" s="5" t="e">
        <f t="shared" ca="1" si="12"/>
        <v>#DIV/0!</v>
      </c>
    </row>
    <row r="302" spans="2:17" x14ac:dyDescent="0.3">
      <c r="B302" s="52"/>
      <c r="C302" s="52"/>
      <c r="D302" s="9" t="str">
        <f>+IF(ISERROR(UPPER(VLOOKUP(C302,CONFIG!H301:J479,3,FALSE)))," ",UPPER(VLOOKUP(C302,CONFIG!H301:J479,3,FALSE)))</f>
        <v xml:space="preserve"> </v>
      </c>
      <c r="E302" s="9"/>
      <c r="F302" s="2"/>
      <c r="G302" s="2"/>
      <c r="H302" s="46"/>
      <c r="I302" s="5"/>
      <c r="J302" s="2"/>
      <c r="K302" s="2"/>
      <c r="L302" s="2"/>
      <c r="M302" s="2">
        <f>+SUMIF($C$2:$C302,C302,$K$2:$K302)-SUMIF($C$2:$C302,C302,$L$2:$L302)</f>
        <v>0</v>
      </c>
      <c r="N302" s="11">
        <f t="shared" si="11"/>
        <v>0</v>
      </c>
      <c r="O302" s="11"/>
      <c r="P302" s="11">
        <f t="shared" ca="1" si="13"/>
        <v>0</v>
      </c>
      <c r="Q302" s="5" t="e">
        <f t="shared" ca="1" si="12"/>
        <v>#DIV/0!</v>
      </c>
    </row>
    <row r="303" spans="2:17" x14ac:dyDescent="0.3">
      <c r="B303" s="52"/>
      <c r="C303" s="52"/>
      <c r="D303" s="9" t="str">
        <f>+IF(ISERROR(UPPER(VLOOKUP(C303,CONFIG!H302:J480,3,FALSE)))," ",UPPER(VLOOKUP(C303,CONFIG!H302:J480,3,FALSE)))</f>
        <v xml:space="preserve"> </v>
      </c>
      <c r="E303" s="9"/>
      <c r="F303" s="2"/>
      <c r="G303" s="2"/>
      <c r="H303" s="46"/>
      <c r="I303" s="5"/>
      <c r="J303" s="2"/>
      <c r="K303" s="2"/>
      <c r="L303" s="2"/>
      <c r="M303" s="2">
        <f>+SUMIF($C$2:$C303,C303,$K$2:$K303)-SUMIF($C$2:$C303,C303,$L$2:$L303)</f>
        <v>0</v>
      </c>
      <c r="N303" s="11">
        <f t="shared" si="11"/>
        <v>0</v>
      </c>
      <c r="O303" s="11"/>
      <c r="P303" s="11">
        <f t="shared" ca="1" si="13"/>
        <v>0</v>
      </c>
      <c r="Q303" s="5" t="e">
        <f t="shared" ca="1" si="12"/>
        <v>#DIV/0!</v>
      </c>
    </row>
    <row r="304" spans="2:17" x14ac:dyDescent="0.3">
      <c r="B304" s="52"/>
      <c r="C304" s="52"/>
      <c r="D304" s="2"/>
      <c r="E304" s="9"/>
      <c r="F304" s="2"/>
      <c r="G304" s="2"/>
      <c r="H304" s="46"/>
      <c r="I304" s="5"/>
      <c r="J304" s="2"/>
      <c r="K304" s="2"/>
      <c r="L304" s="2"/>
      <c r="M304" s="2">
        <f>+SUMIF($C$2:$C304,C304,$K$2:$K304)-SUMIF($C$2:$C304,C304,$L$2:$L304)</f>
        <v>0</v>
      </c>
      <c r="N304" s="11">
        <f t="shared" si="11"/>
        <v>0</v>
      </c>
      <c r="O304" s="11"/>
      <c r="P304" s="11">
        <f t="shared" ca="1" si="13"/>
        <v>0</v>
      </c>
      <c r="Q304" s="5" t="e">
        <f t="shared" ca="1" si="12"/>
        <v>#DIV/0!</v>
      </c>
    </row>
    <row r="305" spans="2:17" x14ac:dyDescent="0.3">
      <c r="B305" s="52"/>
      <c r="C305" s="52"/>
      <c r="D305" s="2"/>
      <c r="E305" s="9"/>
      <c r="F305" s="2"/>
      <c r="G305" s="2"/>
      <c r="H305" s="46"/>
      <c r="I305" s="5"/>
      <c r="J305" s="2"/>
      <c r="K305" s="2"/>
      <c r="L305" s="2"/>
      <c r="M305" s="2">
        <f>+SUMIF($C$2:$C305,C305,$K$2:$K305)-SUMIF($C$2:$C305,C305,$L$2:$L305)</f>
        <v>0</v>
      </c>
      <c r="N305" s="11">
        <f t="shared" si="11"/>
        <v>0</v>
      </c>
      <c r="O305" s="11"/>
      <c r="P305" s="11">
        <f t="shared" ca="1" si="13"/>
        <v>0</v>
      </c>
      <c r="Q305" s="5" t="e">
        <f t="shared" ca="1" si="12"/>
        <v>#DIV/0!</v>
      </c>
    </row>
    <row r="306" spans="2:17" x14ac:dyDescent="0.3">
      <c r="B306" s="52"/>
      <c r="C306" s="52"/>
      <c r="D306" s="2"/>
      <c r="E306" s="9"/>
      <c r="F306" s="2"/>
      <c r="G306" s="2"/>
      <c r="H306" s="46"/>
      <c r="I306" s="5"/>
      <c r="J306" s="2"/>
      <c r="K306" s="2"/>
      <c r="L306" s="2"/>
      <c r="M306" s="2">
        <f>+SUMIF($C$2:$C306,C306,$K$2:$K306)-SUMIF($C$2:$C306,C306,$L$2:$L306)</f>
        <v>0</v>
      </c>
      <c r="N306" s="11">
        <f t="shared" si="11"/>
        <v>0</v>
      </c>
      <c r="O306" s="11"/>
      <c r="P306" s="11">
        <f t="shared" ca="1" si="13"/>
        <v>0</v>
      </c>
      <c r="Q306" s="5" t="e">
        <f t="shared" ca="1" si="12"/>
        <v>#DIV/0!</v>
      </c>
    </row>
    <row r="307" spans="2:17" x14ac:dyDescent="0.3">
      <c r="B307" s="52"/>
      <c r="C307" s="52"/>
      <c r="D307" s="2"/>
      <c r="E307" s="9"/>
      <c r="F307" s="2"/>
      <c r="G307" s="2"/>
      <c r="H307" s="46"/>
      <c r="I307" s="5"/>
      <c r="J307" s="2"/>
      <c r="K307" s="2"/>
      <c r="L307" s="2"/>
      <c r="M307" s="2">
        <f>+SUMIF($C$2:$C307,C307,$K$2:$K307)-SUMIF($C$2:$C307,C307,$L$2:$L307)</f>
        <v>0</v>
      </c>
      <c r="N307" s="11">
        <f t="shared" si="11"/>
        <v>0</v>
      </c>
      <c r="O307" s="11"/>
      <c r="P307" s="11">
        <f t="shared" ca="1" si="13"/>
        <v>0</v>
      </c>
      <c r="Q307" s="5" t="e">
        <f t="shared" ca="1" si="12"/>
        <v>#DIV/0!</v>
      </c>
    </row>
    <row r="308" spans="2:17" x14ac:dyDescent="0.3">
      <c r="B308" s="52"/>
      <c r="C308" s="52"/>
      <c r="D308" s="2"/>
      <c r="E308" s="9"/>
      <c r="F308" s="2"/>
      <c r="G308" s="2"/>
      <c r="H308" s="46"/>
      <c r="I308" s="5"/>
      <c r="J308" s="2"/>
      <c r="K308" s="2"/>
      <c r="L308" s="2"/>
      <c r="M308" s="2">
        <f>+SUMIF($C$2:$C308,C308,$K$2:$K308)-SUMIF($C$2:$C308,C308,$L$2:$L308)</f>
        <v>0</v>
      </c>
      <c r="N308" s="11">
        <f t="shared" si="11"/>
        <v>0</v>
      </c>
      <c r="O308" s="11"/>
      <c r="P308" s="11">
        <f t="shared" ca="1" si="13"/>
        <v>0</v>
      </c>
      <c r="Q308" s="5" t="e">
        <f t="shared" ca="1" si="12"/>
        <v>#DIV/0!</v>
      </c>
    </row>
    <row r="309" spans="2:17" x14ac:dyDescent="0.3">
      <c r="B309" s="52"/>
      <c r="C309" s="52"/>
      <c r="D309" s="2"/>
      <c r="E309" s="9"/>
      <c r="F309" s="2"/>
      <c r="G309" s="2"/>
      <c r="H309" s="46"/>
      <c r="I309" s="5"/>
      <c r="J309" s="2"/>
      <c r="K309" s="2"/>
      <c r="L309" s="2"/>
      <c r="M309" s="2">
        <f>+SUMIF($C$2:$C309,C309,$K$2:$K309)-SUMIF($C$2:$C309,C309,$L$2:$L309)</f>
        <v>0</v>
      </c>
      <c r="N309" s="11">
        <f t="shared" si="11"/>
        <v>0</v>
      </c>
      <c r="O309" s="11"/>
      <c r="P309" s="11">
        <f t="shared" ca="1" si="13"/>
        <v>0</v>
      </c>
      <c r="Q309" s="5" t="e">
        <f t="shared" ca="1" si="12"/>
        <v>#DIV/0!</v>
      </c>
    </row>
    <row r="310" spans="2:17" x14ac:dyDescent="0.3">
      <c r="B310" s="52"/>
      <c r="C310" s="52"/>
      <c r="D310" s="2"/>
      <c r="E310" s="9"/>
      <c r="F310" s="2"/>
      <c r="G310" s="2"/>
      <c r="H310" s="46"/>
      <c r="I310" s="5"/>
      <c r="J310" s="2"/>
      <c r="K310" s="2"/>
      <c r="L310" s="2"/>
      <c r="M310" s="2">
        <f>+SUMIF($C$2:$C310,C310,$K$2:$K310)-SUMIF($C$2:$C310,C310,$L$2:$L310)</f>
        <v>0</v>
      </c>
      <c r="N310" s="11">
        <f t="shared" si="11"/>
        <v>0</v>
      </c>
      <c r="O310" s="11"/>
      <c r="P310" s="11">
        <f t="shared" ca="1" si="13"/>
        <v>0</v>
      </c>
      <c r="Q310" s="5" t="e">
        <f t="shared" ca="1" si="12"/>
        <v>#DIV/0!</v>
      </c>
    </row>
    <row r="311" spans="2:17" x14ac:dyDescent="0.3">
      <c r="B311" s="52"/>
      <c r="C311" s="52"/>
      <c r="D311" s="2"/>
      <c r="E311" s="9"/>
      <c r="F311" s="2"/>
      <c r="G311" s="2"/>
      <c r="H311" s="46"/>
      <c r="I311" s="5"/>
      <c r="J311" s="2"/>
      <c r="K311" s="2"/>
      <c r="L311" s="2"/>
      <c r="M311" s="2">
        <f>+SUMIF($C$2:$C311,C311,$K$2:$K311)-SUMIF($C$2:$C311,C311,$L$2:$L311)</f>
        <v>0</v>
      </c>
      <c r="N311" s="11">
        <f t="shared" si="11"/>
        <v>0</v>
      </c>
      <c r="O311" s="11"/>
      <c r="P311" s="11">
        <f t="shared" ca="1" si="13"/>
        <v>0</v>
      </c>
      <c r="Q311" s="5" t="e">
        <f t="shared" ca="1" si="12"/>
        <v>#DIV/0!</v>
      </c>
    </row>
    <row r="312" spans="2:17" x14ac:dyDescent="0.3">
      <c r="B312" s="52"/>
      <c r="C312" s="52"/>
      <c r="D312" s="2"/>
      <c r="E312" s="9"/>
      <c r="F312" s="2"/>
      <c r="G312" s="2"/>
      <c r="H312" s="46"/>
      <c r="I312" s="5"/>
      <c r="J312" s="2"/>
      <c r="K312" s="2"/>
      <c r="L312" s="2"/>
      <c r="M312" s="2">
        <f>+SUMIF($C$2:$C312,C312,$K$2:$K312)-SUMIF($C$2:$C312,C312,$L$2:$L312)</f>
        <v>0</v>
      </c>
      <c r="N312" s="11">
        <f t="shared" si="11"/>
        <v>0</v>
      </c>
      <c r="O312" s="11"/>
      <c r="P312" s="11">
        <f t="shared" ca="1" si="13"/>
        <v>0</v>
      </c>
      <c r="Q312" s="5" t="e">
        <f t="shared" ca="1" si="12"/>
        <v>#DIV/0!</v>
      </c>
    </row>
    <row r="313" spans="2:17" x14ac:dyDescent="0.3">
      <c r="B313" s="52"/>
      <c r="C313" s="52"/>
      <c r="D313" s="2"/>
      <c r="E313" s="9"/>
      <c r="F313" s="2"/>
      <c r="G313" s="2"/>
      <c r="H313" s="46"/>
      <c r="I313" s="5"/>
      <c r="J313" s="2"/>
      <c r="K313" s="2"/>
      <c r="L313" s="2"/>
      <c r="M313" s="2">
        <f>+SUMIF($C$2:$C313,C313,$K$2:$K313)-SUMIF($C$2:$C313,C313,$L$2:$L313)</f>
        <v>0</v>
      </c>
      <c r="N313" s="11">
        <f t="shared" si="11"/>
        <v>0</v>
      </c>
      <c r="O313" s="11"/>
      <c r="P313" s="11">
        <f t="shared" ca="1" si="13"/>
        <v>0</v>
      </c>
      <c r="Q313" s="5" t="e">
        <f t="shared" ca="1" si="12"/>
        <v>#DIV/0!</v>
      </c>
    </row>
    <row r="314" spans="2:17" x14ac:dyDescent="0.3">
      <c r="B314" s="52"/>
      <c r="C314" s="52"/>
      <c r="D314" s="2"/>
      <c r="E314" s="9"/>
      <c r="F314" s="2"/>
      <c r="G314" s="2"/>
      <c r="H314" s="46"/>
      <c r="I314" s="5"/>
      <c r="J314" s="2"/>
      <c r="K314" s="2"/>
      <c r="L314" s="2"/>
      <c r="M314" s="2">
        <f>+SUMIF($C$2:$C314,C314,$K$2:$K314)-SUMIF($C$2:$C314,C314,$L$2:$L314)</f>
        <v>0</v>
      </c>
      <c r="N314" s="11">
        <f t="shared" si="11"/>
        <v>0</v>
      </c>
      <c r="O314" s="11"/>
      <c r="P314" s="11">
        <f t="shared" ca="1" si="13"/>
        <v>0</v>
      </c>
      <c r="Q314" s="5" t="e">
        <f t="shared" ca="1" si="12"/>
        <v>#DIV/0!</v>
      </c>
    </row>
    <row r="315" spans="2:17" x14ac:dyDescent="0.3">
      <c r="B315" s="52"/>
      <c r="C315" s="52"/>
      <c r="D315" s="2"/>
      <c r="E315" s="9"/>
      <c r="F315" s="2"/>
      <c r="G315" s="2"/>
      <c r="H315" s="46"/>
      <c r="I315" s="5"/>
      <c r="J315" s="2"/>
      <c r="K315" s="2"/>
      <c r="L315" s="2"/>
      <c r="M315" s="2">
        <f>+SUMIF($C$2:$C315,C315,$K$2:$K315)-SUMIF($C$2:$C315,C315,$L$2:$L315)</f>
        <v>0</v>
      </c>
      <c r="N315" s="11">
        <f t="shared" si="11"/>
        <v>0</v>
      </c>
      <c r="O315" s="11"/>
      <c r="P315" s="11">
        <f t="shared" ca="1" si="13"/>
        <v>0</v>
      </c>
      <c r="Q315" s="5" t="e">
        <f t="shared" ca="1" si="12"/>
        <v>#DIV/0!</v>
      </c>
    </row>
    <row r="316" spans="2:17" x14ac:dyDescent="0.3">
      <c r="B316" s="52"/>
      <c r="C316" s="52"/>
      <c r="D316" s="2"/>
      <c r="E316" s="9"/>
      <c r="F316" s="2"/>
      <c r="G316" s="2"/>
      <c r="H316" s="46"/>
      <c r="I316" s="5"/>
      <c r="J316" s="2"/>
      <c r="K316" s="2"/>
      <c r="L316" s="2"/>
      <c r="M316" s="2">
        <f>+SUMIF($C$2:$C316,C316,$K$2:$K316)-SUMIF($C$2:$C316,C316,$L$2:$L316)</f>
        <v>0</v>
      </c>
      <c r="N316" s="11">
        <f t="shared" si="11"/>
        <v>0</v>
      </c>
      <c r="O316" s="11"/>
      <c r="P316" s="11">
        <f t="shared" ca="1" si="13"/>
        <v>0</v>
      </c>
      <c r="Q316" s="5" t="e">
        <f t="shared" ca="1" si="12"/>
        <v>#DIV/0!</v>
      </c>
    </row>
    <row r="317" spans="2:17" x14ac:dyDescent="0.3">
      <c r="B317" s="52"/>
      <c r="C317" s="52"/>
      <c r="D317" s="2"/>
      <c r="E317" s="9"/>
      <c r="F317" s="2"/>
      <c r="G317" s="2"/>
      <c r="H317" s="46"/>
      <c r="I317" s="5"/>
      <c r="J317" s="2"/>
      <c r="K317" s="2"/>
      <c r="L317" s="2"/>
      <c r="M317" s="2">
        <f>+SUMIF($C$2:$C317,C317,$K$2:$K317)-SUMIF($C$2:$C317,C317,$L$2:$L317)</f>
        <v>0</v>
      </c>
      <c r="N317" s="11">
        <f t="shared" si="11"/>
        <v>0</v>
      </c>
      <c r="O317" s="11"/>
      <c r="P317" s="11">
        <f t="shared" ca="1" si="13"/>
        <v>0</v>
      </c>
      <c r="Q317" s="5" t="e">
        <f t="shared" ca="1" si="12"/>
        <v>#DIV/0!</v>
      </c>
    </row>
    <row r="318" spans="2:17" x14ac:dyDescent="0.3">
      <c r="B318" s="52"/>
      <c r="C318" s="52"/>
      <c r="D318" s="2"/>
      <c r="E318" s="9"/>
      <c r="F318" s="2"/>
      <c r="G318" s="2"/>
      <c r="H318" s="46"/>
      <c r="I318" s="5"/>
      <c r="J318" s="2"/>
      <c r="K318" s="2"/>
      <c r="L318" s="2"/>
      <c r="M318" s="2">
        <f>+SUMIF($C$2:$C318,C318,$K$2:$K318)-SUMIF($C$2:$C318,C318,$L$2:$L318)</f>
        <v>0</v>
      </c>
      <c r="N318" s="11">
        <f t="shared" si="11"/>
        <v>0</v>
      </c>
      <c r="O318" s="11"/>
      <c r="P318" s="11">
        <f t="shared" ca="1" si="13"/>
        <v>0</v>
      </c>
      <c r="Q318" s="5" t="e">
        <f t="shared" ca="1" si="12"/>
        <v>#DIV/0!</v>
      </c>
    </row>
    <row r="319" spans="2:17" x14ac:dyDescent="0.3">
      <c r="B319" s="52"/>
      <c r="C319" s="52"/>
      <c r="D319" s="2"/>
      <c r="E319" s="9"/>
      <c r="F319" s="2"/>
      <c r="G319" s="2"/>
      <c r="H319" s="46"/>
      <c r="I319" s="5"/>
      <c r="J319" s="2"/>
      <c r="K319" s="2"/>
      <c r="L319" s="2"/>
      <c r="M319" s="2">
        <f>+SUMIF($C$2:$C319,C319,$K$2:$K319)-SUMIF($C$2:$C319,C319,$L$2:$L319)</f>
        <v>0</v>
      </c>
      <c r="N319" s="11">
        <f t="shared" si="11"/>
        <v>0</v>
      </c>
      <c r="O319" s="11"/>
      <c r="P319" s="11">
        <f t="shared" ca="1" si="13"/>
        <v>0</v>
      </c>
      <c r="Q319" s="5" t="e">
        <f t="shared" ca="1" si="12"/>
        <v>#DIV/0!</v>
      </c>
    </row>
    <row r="320" spans="2:17" x14ac:dyDescent="0.3">
      <c r="B320" s="52"/>
      <c r="C320" s="52"/>
      <c r="D320" s="2"/>
      <c r="E320" s="9"/>
      <c r="F320" s="2"/>
      <c r="G320" s="2"/>
      <c r="H320" s="46"/>
      <c r="I320" s="5"/>
      <c r="J320" s="2"/>
      <c r="K320" s="2"/>
      <c r="L320" s="2"/>
      <c r="M320" s="2">
        <f>+SUMIF($C$2:$C320,C320,$K$2:$K320)-SUMIF($C$2:$C320,C320,$L$2:$L320)</f>
        <v>0</v>
      </c>
      <c r="N320" s="11">
        <f t="shared" si="11"/>
        <v>0</v>
      </c>
      <c r="O320" s="11"/>
      <c r="P320" s="11">
        <f t="shared" ca="1" si="13"/>
        <v>0</v>
      </c>
      <c r="Q320" s="5" t="e">
        <f t="shared" ca="1" si="12"/>
        <v>#DIV/0!</v>
      </c>
    </row>
    <row r="321" spans="2:17" x14ac:dyDescent="0.3">
      <c r="B321" s="52"/>
      <c r="C321" s="52"/>
      <c r="D321" s="2"/>
      <c r="E321" s="9"/>
      <c r="F321" s="2"/>
      <c r="G321" s="2"/>
      <c r="H321" s="46"/>
      <c r="I321" s="5"/>
      <c r="J321" s="2"/>
      <c r="K321" s="2"/>
      <c r="L321" s="2"/>
      <c r="M321" s="2">
        <f>+SUMIF($C$2:$C321,C321,$K$2:$K321)-SUMIF($C$2:$C321,C321,$L$2:$L321)</f>
        <v>0</v>
      </c>
      <c r="N321" s="11">
        <f t="shared" si="11"/>
        <v>0</v>
      </c>
      <c r="O321" s="11"/>
      <c r="P321" s="11">
        <f t="shared" ca="1" si="13"/>
        <v>0</v>
      </c>
      <c r="Q321" s="5" t="e">
        <f t="shared" ca="1" si="12"/>
        <v>#DIV/0!</v>
      </c>
    </row>
    <row r="322" spans="2:17" x14ac:dyDescent="0.3">
      <c r="B322" s="52"/>
      <c r="C322" s="52"/>
      <c r="D322" s="2"/>
      <c r="E322" s="9"/>
      <c r="F322" s="2"/>
      <c r="G322" s="2"/>
      <c r="H322" s="46"/>
      <c r="I322" s="5"/>
      <c r="J322" s="2"/>
      <c r="K322" s="2"/>
      <c r="L322" s="2"/>
      <c r="M322" s="2">
        <f>+SUMIF($C$2:$C322,C322,$K$2:$K322)-SUMIF($C$2:$C322,C322,$L$2:$L322)</f>
        <v>0</v>
      </c>
      <c r="N322" s="11">
        <f t="shared" si="11"/>
        <v>0</v>
      </c>
      <c r="O322" s="11"/>
      <c r="P322" s="11">
        <f t="shared" ca="1" si="13"/>
        <v>0</v>
      </c>
      <c r="Q322" s="5" t="e">
        <f t="shared" ca="1" si="12"/>
        <v>#DIV/0!</v>
      </c>
    </row>
    <row r="323" spans="2:17" x14ac:dyDescent="0.3">
      <c r="B323" s="52"/>
      <c r="C323" s="52"/>
      <c r="D323" s="2"/>
      <c r="E323" s="9"/>
      <c r="F323" s="2"/>
      <c r="G323" s="2"/>
      <c r="H323" s="46"/>
      <c r="I323" s="5"/>
      <c r="J323" s="2"/>
      <c r="K323" s="2"/>
      <c r="L323" s="2"/>
      <c r="M323" s="2">
        <f>+SUMIF($C$2:$C323,C323,$K$2:$K323)-SUMIF($C$2:$C323,C323,$L$2:$L323)</f>
        <v>0</v>
      </c>
      <c r="N323" s="11">
        <f t="shared" si="11"/>
        <v>0</v>
      </c>
      <c r="O323" s="11"/>
      <c r="P323" s="11">
        <f t="shared" ca="1" si="13"/>
        <v>0</v>
      </c>
      <c r="Q323" s="5" t="e">
        <f t="shared" ca="1" si="12"/>
        <v>#DIV/0!</v>
      </c>
    </row>
    <row r="324" spans="2:17" x14ac:dyDescent="0.3">
      <c r="B324" s="52"/>
      <c r="C324" s="52"/>
      <c r="D324" s="2"/>
      <c r="E324" s="9"/>
      <c r="F324" s="2"/>
      <c r="G324" s="2"/>
      <c r="H324" s="46"/>
      <c r="I324" s="5"/>
      <c r="J324" s="2"/>
      <c r="K324" s="2"/>
      <c r="L324" s="2"/>
      <c r="M324" s="2">
        <f>+SUMIF($C$2:$C324,C324,$K$2:$K324)-SUMIF($C$2:$C324,C324,$L$2:$L324)</f>
        <v>0</v>
      </c>
      <c r="N324" s="11">
        <f t="shared" ref="N324:N387" si="14">+K324*J324</f>
        <v>0</v>
      </c>
      <c r="O324" s="11"/>
      <c r="P324" s="11">
        <f t="shared" ca="1" si="13"/>
        <v>0</v>
      </c>
      <c r="Q324" s="5" t="e">
        <f t="shared" ref="Q324:Q387" ca="1" si="15">+P324/M324</f>
        <v>#DIV/0!</v>
      </c>
    </row>
    <row r="325" spans="2:17" x14ac:dyDescent="0.3">
      <c r="B325" s="52"/>
      <c r="C325" s="52"/>
      <c r="D325" s="2"/>
      <c r="E325" s="9"/>
      <c r="F325" s="2"/>
      <c r="G325" s="2"/>
      <c r="H325" s="46"/>
      <c r="I325" s="5"/>
      <c r="J325" s="2"/>
      <c r="K325" s="2"/>
      <c r="L325" s="2"/>
      <c r="M325" s="2">
        <f>+SUMIF($C$2:$C325,C325,$K$2:$K325)-SUMIF($C$2:$C325,C325,$L$2:$L325)</f>
        <v>0</v>
      </c>
      <c r="N325" s="11">
        <f t="shared" si="14"/>
        <v>0</v>
      </c>
      <c r="O325" s="11"/>
      <c r="P325" s="11">
        <f t="shared" ca="1" si="13"/>
        <v>0</v>
      </c>
      <c r="Q325" s="5" t="e">
        <f t="shared" ca="1" si="15"/>
        <v>#DIV/0!</v>
      </c>
    </row>
    <row r="326" spans="2:17" x14ac:dyDescent="0.3">
      <c r="B326" s="52"/>
      <c r="C326" s="52"/>
      <c r="D326" s="2"/>
      <c r="E326" s="9"/>
      <c r="F326" s="2"/>
      <c r="G326" s="2"/>
      <c r="H326" s="46"/>
      <c r="I326" s="5"/>
      <c r="J326" s="2"/>
      <c r="K326" s="2"/>
      <c r="L326" s="2"/>
      <c r="M326" s="2">
        <f>+SUMIF($C$2:$C326,C326,$K$2:$K326)-SUMIF($C$2:$C326,C326,$L$2:$L326)</f>
        <v>0</v>
      </c>
      <c r="N326" s="11">
        <f t="shared" si="14"/>
        <v>0</v>
      </c>
      <c r="O326" s="11"/>
      <c r="P326" s="11">
        <f t="shared" ref="P326:P389" ca="1" si="16">+SUMIF($C$3:$O$19,C326,$N$3:$N$25)-SUMIF($C$3:$O$19,C326,$O$3:$O$25)</f>
        <v>0</v>
      </c>
      <c r="Q326" s="5" t="e">
        <f t="shared" ca="1" si="15"/>
        <v>#DIV/0!</v>
      </c>
    </row>
    <row r="327" spans="2:17" x14ac:dyDescent="0.3">
      <c r="B327" s="52"/>
      <c r="C327" s="52"/>
      <c r="D327" s="2"/>
      <c r="E327" s="9"/>
      <c r="F327" s="2"/>
      <c r="G327" s="2"/>
      <c r="H327" s="46"/>
      <c r="I327" s="5"/>
      <c r="J327" s="2"/>
      <c r="K327" s="2"/>
      <c r="L327" s="2"/>
      <c r="M327" s="2">
        <f>+SUMIF($C$2:$C327,C327,$K$2:$K327)-SUMIF($C$2:$C327,C327,$L$2:$L327)</f>
        <v>0</v>
      </c>
      <c r="N327" s="11">
        <f t="shared" si="14"/>
        <v>0</v>
      </c>
      <c r="O327" s="11"/>
      <c r="P327" s="11">
        <f t="shared" ca="1" si="16"/>
        <v>0</v>
      </c>
      <c r="Q327" s="5" t="e">
        <f t="shared" ca="1" si="15"/>
        <v>#DIV/0!</v>
      </c>
    </row>
    <row r="328" spans="2:17" x14ac:dyDescent="0.3">
      <c r="B328" s="52"/>
      <c r="C328" s="52"/>
      <c r="D328" s="2"/>
      <c r="E328" s="9"/>
      <c r="F328" s="2"/>
      <c r="G328" s="2"/>
      <c r="H328" s="46"/>
      <c r="I328" s="5"/>
      <c r="J328" s="2"/>
      <c r="K328" s="2"/>
      <c r="L328" s="2"/>
      <c r="M328" s="2">
        <f>+SUMIF($C$2:$C328,C328,$K$2:$K328)-SUMIF($C$2:$C328,C328,$L$2:$L328)</f>
        <v>0</v>
      </c>
      <c r="N328" s="11">
        <f t="shared" si="14"/>
        <v>0</v>
      </c>
      <c r="O328" s="11"/>
      <c r="P328" s="11">
        <f t="shared" ca="1" si="16"/>
        <v>0</v>
      </c>
      <c r="Q328" s="5" t="e">
        <f t="shared" ca="1" si="15"/>
        <v>#DIV/0!</v>
      </c>
    </row>
    <row r="329" spans="2:17" x14ac:dyDescent="0.3">
      <c r="B329" s="52"/>
      <c r="C329" s="52"/>
      <c r="D329" s="2"/>
      <c r="E329" s="9"/>
      <c r="F329" s="2"/>
      <c r="G329" s="2"/>
      <c r="H329" s="46"/>
      <c r="I329" s="5"/>
      <c r="J329" s="2"/>
      <c r="K329" s="2"/>
      <c r="L329" s="2"/>
      <c r="M329" s="2">
        <f>+SUMIF($C$2:$C329,C329,$K$2:$K329)-SUMIF($C$2:$C329,C329,$L$2:$L329)</f>
        <v>0</v>
      </c>
      <c r="N329" s="11">
        <f t="shared" si="14"/>
        <v>0</v>
      </c>
      <c r="O329" s="11"/>
      <c r="P329" s="11">
        <f t="shared" ca="1" si="16"/>
        <v>0</v>
      </c>
      <c r="Q329" s="5" t="e">
        <f t="shared" ca="1" si="15"/>
        <v>#DIV/0!</v>
      </c>
    </row>
    <row r="330" spans="2:17" x14ac:dyDescent="0.3">
      <c r="B330" s="52"/>
      <c r="C330" s="52"/>
      <c r="D330" s="2"/>
      <c r="E330" s="9"/>
      <c r="F330" s="2"/>
      <c r="G330" s="2"/>
      <c r="H330" s="46"/>
      <c r="I330" s="5"/>
      <c r="J330" s="2"/>
      <c r="K330" s="2"/>
      <c r="L330" s="2"/>
      <c r="M330" s="2">
        <f>+SUMIF($C$2:$C330,C330,$K$2:$K330)-SUMIF($C$2:$C330,C330,$L$2:$L330)</f>
        <v>0</v>
      </c>
      <c r="N330" s="11">
        <f t="shared" si="14"/>
        <v>0</v>
      </c>
      <c r="O330" s="11"/>
      <c r="P330" s="11">
        <f t="shared" ca="1" si="16"/>
        <v>0</v>
      </c>
      <c r="Q330" s="5" t="e">
        <f t="shared" ca="1" si="15"/>
        <v>#DIV/0!</v>
      </c>
    </row>
    <row r="331" spans="2:17" x14ac:dyDescent="0.3">
      <c r="B331" s="52"/>
      <c r="C331" s="52"/>
      <c r="D331" s="2"/>
      <c r="E331" s="9"/>
      <c r="F331" s="2"/>
      <c r="G331" s="2"/>
      <c r="H331" s="46"/>
      <c r="I331" s="5"/>
      <c r="J331" s="2"/>
      <c r="K331" s="2"/>
      <c r="L331" s="2"/>
      <c r="M331" s="2">
        <f>+SUMIF($C$2:$C331,C331,$K$2:$K331)-SUMIF($C$2:$C331,C331,$L$2:$L331)</f>
        <v>0</v>
      </c>
      <c r="N331" s="11">
        <f t="shared" si="14"/>
        <v>0</v>
      </c>
      <c r="O331" s="11"/>
      <c r="P331" s="11">
        <f t="shared" ca="1" si="16"/>
        <v>0</v>
      </c>
      <c r="Q331" s="5" t="e">
        <f t="shared" ca="1" si="15"/>
        <v>#DIV/0!</v>
      </c>
    </row>
    <row r="332" spans="2:17" x14ac:dyDescent="0.3">
      <c r="B332" s="52"/>
      <c r="C332" s="52"/>
      <c r="D332" s="2"/>
      <c r="E332" s="9"/>
      <c r="F332" s="2"/>
      <c r="G332" s="2"/>
      <c r="H332" s="46"/>
      <c r="I332" s="5"/>
      <c r="J332" s="2"/>
      <c r="K332" s="2"/>
      <c r="L332" s="2"/>
      <c r="M332" s="2">
        <f>+SUMIF($C$2:$C332,C332,$K$2:$K332)-SUMIF($C$2:$C332,C332,$L$2:$L332)</f>
        <v>0</v>
      </c>
      <c r="N332" s="11">
        <f t="shared" si="14"/>
        <v>0</v>
      </c>
      <c r="O332" s="11"/>
      <c r="P332" s="11">
        <f t="shared" ca="1" si="16"/>
        <v>0</v>
      </c>
      <c r="Q332" s="5" t="e">
        <f t="shared" ca="1" si="15"/>
        <v>#DIV/0!</v>
      </c>
    </row>
    <row r="333" spans="2:17" x14ac:dyDescent="0.3">
      <c r="B333" s="52"/>
      <c r="C333" s="52"/>
      <c r="D333" s="2"/>
      <c r="E333" s="9"/>
      <c r="F333" s="2"/>
      <c r="G333" s="2"/>
      <c r="H333" s="46"/>
      <c r="I333" s="5"/>
      <c r="J333" s="2"/>
      <c r="K333" s="2"/>
      <c r="L333" s="2"/>
      <c r="M333" s="2">
        <f>+SUMIF($C$2:$C333,C333,$K$2:$K333)-SUMIF($C$2:$C333,C333,$L$2:$L333)</f>
        <v>0</v>
      </c>
      <c r="N333" s="11">
        <f t="shared" si="14"/>
        <v>0</v>
      </c>
      <c r="O333" s="11"/>
      <c r="P333" s="11">
        <f t="shared" ca="1" si="16"/>
        <v>0</v>
      </c>
      <c r="Q333" s="5" t="e">
        <f t="shared" ca="1" si="15"/>
        <v>#DIV/0!</v>
      </c>
    </row>
    <row r="334" spans="2:17" x14ac:dyDescent="0.3">
      <c r="B334" s="52"/>
      <c r="C334" s="52"/>
      <c r="D334" s="2"/>
      <c r="E334" s="9"/>
      <c r="F334" s="2"/>
      <c r="G334" s="2"/>
      <c r="H334" s="46"/>
      <c r="I334" s="5"/>
      <c r="J334" s="2"/>
      <c r="K334" s="2"/>
      <c r="L334" s="2"/>
      <c r="M334" s="2">
        <f>+SUMIF($C$2:$C334,C334,$K$2:$K334)-SUMIF($C$2:$C334,C334,$L$2:$L334)</f>
        <v>0</v>
      </c>
      <c r="N334" s="11">
        <f t="shared" si="14"/>
        <v>0</v>
      </c>
      <c r="O334" s="11"/>
      <c r="P334" s="11">
        <f t="shared" ca="1" si="16"/>
        <v>0</v>
      </c>
      <c r="Q334" s="5" t="e">
        <f t="shared" ca="1" si="15"/>
        <v>#DIV/0!</v>
      </c>
    </row>
    <row r="335" spans="2:17" x14ac:dyDescent="0.3">
      <c r="B335" s="52"/>
      <c r="C335" s="52"/>
      <c r="D335" s="2"/>
      <c r="E335" s="9"/>
      <c r="F335" s="2"/>
      <c r="G335" s="2"/>
      <c r="H335" s="46"/>
      <c r="I335" s="5"/>
      <c r="J335" s="2"/>
      <c r="K335" s="2"/>
      <c r="L335" s="2"/>
      <c r="M335" s="2">
        <f>+SUMIF($C$2:$C335,C335,$K$2:$K335)-SUMIF($C$2:$C335,C335,$L$2:$L335)</f>
        <v>0</v>
      </c>
      <c r="N335" s="11">
        <f t="shared" si="14"/>
        <v>0</v>
      </c>
      <c r="O335" s="11"/>
      <c r="P335" s="11">
        <f t="shared" ca="1" si="16"/>
        <v>0</v>
      </c>
      <c r="Q335" s="5" t="e">
        <f t="shared" ca="1" si="15"/>
        <v>#DIV/0!</v>
      </c>
    </row>
    <row r="336" spans="2:17" x14ac:dyDescent="0.3">
      <c r="B336" s="52"/>
      <c r="C336" s="52"/>
      <c r="D336" s="2"/>
      <c r="E336" s="9"/>
      <c r="F336" s="2"/>
      <c r="G336" s="2"/>
      <c r="H336" s="46"/>
      <c r="I336" s="5"/>
      <c r="J336" s="2"/>
      <c r="K336" s="2"/>
      <c r="L336" s="2"/>
      <c r="M336" s="2">
        <f>+SUMIF($C$2:$C336,C336,$K$2:$K336)-SUMIF($C$2:$C336,C336,$L$2:$L336)</f>
        <v>0</v>
      </c>
      <c r="N336" s="11">
        <f t="shared" si="14"/>
        <v>0</v>
      </c>
      <c r="O336" s="11"/>
      <c r="P336" s="11">
        <f t="shared" ca="1" si="16"/>
        <v>0</v>
      </c>
      <c r="Q336" s="5" t="e">
        <f t="shared" ca="1" si="15"/>
        <v>#DIV/0!</v>
      </c>
    </row>
    <row r="337" spans="2:17" x14ac:dyDescent="0.3">
      <c r="B337" s="52"/>
      <c r="C337" s="52"/>
      <c r="D337" s="2"/>
      <c r="E337" s="9"/>
      <c r="F337" s="2"/>
      <c r="G337" s="2"/>
      <c r="H337" s="46"/>
      <c r="I337" s="5"/>
      <c r="J337" s="2"/>
      <c r="K337" s="2"/>
      <c r="L337" s="2"/>
      <c r="M337" s="2">
        <f>+SUMIF($C$2:$C337,C337,$K$2:$K337)-SUMIF($C$2:$C337,C337,$L$2:$L337)</f>
        <v>0</v>
      </c>
      <c r="N337" s="11">
        <f t="shared" si="14"/>
        <v>0</v>
      </c>
      <c r="O337" s="11"/>
      <c r="P337" s="11">
        <f t="shared" ca="1" si="16"/>
        <v>0</v>
      </c>
      <c r="Q337" s="5" t="e">
        <f t="shared" ca="1" si="15"/>
        <v>#DIV/0!</v>
      </c>
    </row>
    <row r="338" spans="2:17" x14ac:dyDescent="0.3">
      <c r="B338" s="52"/>
      <c r="C338" s="52"/>
      <c r="D338" s="2"/>
      <c r="E338" s="9"/>
      <c r="F338" s="2"/>
      <c r="G338" s="2"/>
      <c r="H338" s="46"/>
      <c r="I338" s="5"/>
      <c r="J338" s="2"/>
      <c r="K338" s="2"/>
      <c r="L338" s="2"/>
      <c r="M338" s="2">
        <f>+SUMIF($C$2:$C338,C338,$K$2:$K338)-SUMIF($C$2:$C338,C338,$L$2:$L338)</f>
        <v>0</v>
      </c>
      <c r="N338" s="11">
        <f t="shared" si="14"/>
        <v>0</v>
      </c>
      <c r="O338" s="11"/>
      <c r="P338" s="11">
        <f t="shared" ca="1" si="16"/>
        <v>0</v>
      </c>
      <c r="Q338" s="5" t="e">
        <f t="shared" ca="1" si="15"/>
        <v>#DIV/0!</v>
      </c>
    </row>
    <row r="339" spans="2:17" x14ac:dyDescent="0.3">
      <c r="B339" s="52"/>
      <c r="C339" s="52"/>
      <c r="D339" s="2"/>
      <c r="E339" s="9"/>
      <c r="F339" s="2"/>
      <c r="G339" s="2"/>
      <c r="H339" s="46"/>
      <c r="I339" s="5"/>
      <c r="J339" s="2"/>
      <c r="K339" s="2"/>
      <c r="L339" s="2"/>
      <c r="M339" s="2">
        <f>+SUMIF($C$2:$C339,C339,$K$2:$K339)-SUMIF($C$2:$C339,C339,$L$2:$L339)</f>
        <v>0</v>
      </c>
      <c r="N339" s="11">
        <f t="shared" si="14"/>
        <v>0</v>
      </c>
      <c r="O339" s="11"/>
      <c r="P339" s="11">
        <f t="shared" ca="1" si="16"/>
        <v>0</v>
      </c>
      <c r="Q339" s="5" t="e">
        <f t="shared" ca="1" si="15"/>
        <v>#DIV/0!</v>
      </c>
    </row>
    <row r="340" spans="2:17" x14ac:dyDescent="0.3">
      <c r="B340" s="52"/>
      <c r="C340" s="52"/>
      <c r="D340" s="2"/>
      <c r="E340" s="9"/>
      <c r="F340" s="2"/>
      <c r="G340" s="2"/>
      <c r="H340" s="46"/>
      <c r="I340" s="5"/>
      <c r="J340" s="2"/>
      <c r="K340" s="2"/>
      <c r="L340" s="2"/>
      <c r="M340" s="2">
        <f>+SUMIF($C$2:$C340,C340,$K$2:$K340)-SUMIF($C$2:$C340,C340,$L$2:$L340)</f>
        <v>0</v>
      </c>
      <c r="N340" s="11">
        <f t="shared" si="14"/>
        <v>0</v>
      </c>
      <c r="O340" s="11"/>
      <c r="P340" s="11">
        <f t="shared" ca="1" si="16"/>
        <v>0</v>
      </c>
      <c r="Q340" s="5" t="e">
        <f t="shared" ca="1" si="15"/>
        <v>#DIV/0!</v>
      </c>
    </row>
    <row r="341" spans="2:17" x14ac:dyDescent="0.3">
      <c r="B341" s="52"/>
      <c r="C341" s="52"/>
      <c r="D341" s="2"/>
      <c r="E341" s="9"/>
      <c r="F341" s="2"/>
      <c r="G341" s="2"/>
      <c r="H341" s="46"/>
      <c r="I341" s="5"/>
      <c r="J341" s="2"/>
      <c r="K341" s="2"/>
      <c r="L341" s="2"/>
      <c r="M341" s="2">
        <f>+SUMIF($C$2:$C341,C341,$K$2:$K341)-SUMIF($C$2:$C341,C341,$L$2:$L341)</f>
        <v>0</v>
      </c>
      <c r="N341" s="11">
        <f t="shared" si="14"/>
        <v>0</v>
      </c>
      <c r="O341" s="11"/>
      <c r="P341" s="11">
        <f t="shared" ca="1" si="16"/>
        <v>0</v>
      </c>
      <c r="Q341" s="5" t="e">
        <f t="shared" ca="1" si="15"/>
        <v>#DIV/0!</v>
      </c>
    </row>
    <row r="342" spans="2:17" x14ac:dyDescent="0.3">
      <c r="B342" s="52"/>
      <c r="C342" s="52"/>
      <c r="D342" s="2"/>
      <c r="E342" s="9"/>
      <c r="F342" s="2"/>
      <c r="G342" s="2"/>
      <c r="H342" s="46"/>
      <c r="I342" s="5"/>
      <c r="J342" s="2"/>
      <c r="K342" s="2"/>
      <c r="L342" s="2"/>
      <c r="M342" s="2">
        <f>+SUMIF($C$2:$C342,C342,$K$2:$K342)-SUMIF($C$2:$C342,C342,$L$2:$L342)</f>
        <v>0</v>
      </c>
      <c r="N342" s="11">
        <f t="shared" si="14"/>
        <v>0</v>
      </c>
      <c r="O342" s="11"/>
      <c r="P342" s="11">
        <f t="shared" ca="1" si="16"/>
        <v>0</v>
      </c>
      <c r="Q342" s="5" t="e">
        <f t="shared" ca="1" si="15"/>
        <v>#DIV/0!</v>
      </c>
    </row>
    <row r="343" spans="2:17" x14ac:dyDescent="0.3">
      <c r="B343" s="52"/>
      <c r="C343" s="52"/>
      <c r="D343" s="2"/>
      <c r="E343" s="9"/>
      <c r="F343" s="2"/>
      <c r="G343" s="2"/>
      <c r="H343" s="46"/>
      <c r="I343" s="5"/>
      <c r="J343" s="2"/>
      <c r="K343" s="2"/>
      <c r="L343" s="2"/>
      <c r="M343" s="2">
        <f>+SUMIF($C$2:$C343,C343,$K$2:$K343)-SUMIF($C$2:$C343,C343,$L$2:$L343)</f>
        <v>0</v>
      </c>
      <c r="N343" s="11">
        <f t="shared" si="14"/>
        <v>0</v>
      </c>
      <c r="O343" s="11"/>
      <c r="P343" s="11">
        <f t="shared" ca="1" si="16"/>
        <v>0</v>
      </c>
      <c r="Q343" s="5" t="e">
        <f t="shared" ca="1" si="15"/>
        <v>#DIV/0!</v>
      </c>
    </row>
    <row r="344" spans="2:17" x14ac:dyDescent="0.3">
      <c r="B344" s="52"/>
      <c r="C344" s="52"/>
      <c r="D344" s="2"/>
      <c r="E344" s="9"/>
      <c r="F344" s="2"/>
      <c r="G344" s="2"/>
      <c r="H344" s="46"/>
      <c r="I344" s="5"/>
      <c r="J344" s="2"/>
      <c r="K344" s="2"/>
      <c r="L344" s="2"/>
      <c r="M344" s="2">
        <f>+SUMIF($C$2:$C344,C344,$K$2:$K344)-SUMIF($C$2:$C344,C344,$L$2:$L344)</f>
        <v>0</v>
      </c>
      <c r="N344" s="11">
        <f t="shared" si="14"/>
        <v>0</v>
      </c>
      <c r="O344" s="11"/>
      <c r="P344" s="11">
        <f t="shared" ca="1" si="16"/>
        <v>0</v>
      </c>
      <c r="Q344" s="5" t="e">
        <f t="shared" ca="1" si="15"/>
        <v>#DIV/0!</v>
      </c>
    </row>
    <row r="345" spans="2:17" x14ac:dyDescent="0.3">
      <c r="B345" s="52"/>
      <c r="C345" s="52"/>
      <c r="D345" s="2"/>
      <c r="E345" s="9"/>
      <c r="F345" s="2"/>
      <c r="G345" s="2"/>
      <c r="H345" s="46"/>
      <c r="I345" s="5"/>
      <c r="J345" s="2"/>
      <c r="K345" s="2"/>
      <c r="L345" s="2"/>
      <c r="M345" s="2">
        <f>+SUMIF($C$2:$C345,C345,$K$2:$K345)-SUMIF($C$2:$C345,C345,$L$2:$L345)</f>
        <v>0</v>
      </c>
      <c r="N345" s="11">
        <f t="shared" si="14"/>
        <v>0</v>
      </c>
      <c r="O345" s="11"/>
      <c r="P345" s="11">
        <f t="shared" ca="1" si="16"/>
        <v>0</v>
      </c>
      <c r="Q345" s="5" t="e">
        <f t="shared" ca="1" si="15"/>
        <v>#DIV/0!</v>
      </c>
    </row>
    <row r="346" spans="2:17" x14ac:dyDescent="0.3">
      <c r="B346" s="52"/>
      <c r="C346" s="52"/>
      <c r="D346" s="2"/>
      <c r="E346" s="9"/>
      <c r="F346" s="2"/>
      <c r="G346" s="2"/>
      <c r="H346" s="46"/>
      <c r="I346" s="5"/>
      <c r="J346" s="2"/>
      <c r="K346" s="2"/>
      <c r="L346" s="2"/>
      <c r="M346" s="2">
        <f>+SUMIF($C$2:$C346,C346,$K$2:$K346)-SUMIF($C$2:$C346,C346,$L$2:$L346)</f>
        <v>0</v>
      </c>
      <c r="N346" s="11">
        <f t="shared" si="14"/>
        <v>0</v>
      </c>
      <c r="O346" s="11"/>
      <c r="P346" s="11">
        <f t="shared" ca="1" si="16"/>
        <v>0</v>
      </c>
      <c r="Q346" s="5" t="e">
        <f t="shared" ca="1" si="15"/>
        <v>#DIV/0!</v>
      </c>
    </row>
    <row r="347" spans="2:17" x14ac:dyDescent="0.3">
      <c r="B347" s="52"/>
      <c r="C347" s="52"/>
      <c r="D347" s="2"/>
      <c r="E347" s="9"/>
      <c r="F347" s="2"/>
      <c r="G347" s="2"/>
      <c r="H347" s="46"/>
      <c r="I347" s="5"/>
      <c r="J347" s="2"/>
      <c r="K347" s="2"/>
      <c r="L347" s="2"/>
      <c r="M347" s="2">
        <f>+SUMIF($C$2:$C347,C347,$K$2:$K347)-SUMIF($C$2:$C347,C347,$L$2:$L347)</f>
        <v>0</v>
      </c>
      <c r="N347" s="11">
        <f t="shared" si="14"/>
        <v>0</v>
      </c>
      <c r="O347" s="11"/>
      <c r="P347" s="11">
        <f t="shared" ca="1" si="16"/>
        <v>0</v>
      </c>
      <c r="Q347" s="5" t="e">
        <f t="shared" ca="1" si="15"/>
        <v>#DIV/0!</v>
      </c>
    </row>
    <row r="348" spans="2:17" x14ac:dyDescent="0.3">
      <c r="B348" s="52"/>
      <c r="C348" s="52"/>
      <c r="D348" s="2"/>
      <c r="E348" s="9"/>
      <c r="F348" s="2"/>
      <c r="G348" s="2"/>
      <c r="H348" s="46"/>
      <c r="I348" s="5"/>
      <c r="J348" s="2"/>
      <c r="K348" s="2"/>
      <c r="L348" s="2"/>
      <c r="M348" s="2">
        <f>+SUMIF($C$2:$C348,C348,$K$2:$K348)-SUMIF($C$2:$C348,C348,$L$2:$L348)</f>
        <v>0</v>
      </c>
      <c r="N348" s="11">
        <f t="shared" si="14"/>
        <v>0</v>
      </c>
      <c r="O348" s="11"/>
      <c r="P348" s="11">
        <f t="shared" ca="1" si="16"/>
        <v>0</v>
      </c>
      <c r="Q348" s="5" t="e">
        <f t="shared" ca="1" si="15"/>
        <v>#DIV/0!</v>
      </c>
    </row>
    <row r="349" spans="2:17" x14ac:dyDescent="0.3">
      <c r="B349" s="2"/>
      <c r="C349" s="52"/>
      <c r="D349" s="2"/>
      <c r="E349" s="9"/>
      <c r="F349" s="2"/>
      <c r="G349" s="2"/>
      <c r="H349" s="46"/>
      <c r="I349" s="5"/>
      <c r="J349" s="2"/>
      <c r="K349" s="2"/>
      <c r="L349" s="2"/>
      <c r="M349" s="2">
        <f>+SUMIF($C$2:$C349,C349,$K$2:$K349)-SUMIF($C$2:$C349,C349,$L$2:$L349)</f>
        <v>0</v>
      </c>
      <c r="N349" s="11">
        <f t="shared" si="14"/>
        <v>0</v>
      </c>
      <c r="O349" s="11"/>
      <c r="P349" s="11">
        <f t="shared" ca="1" si="16"/>
        <v>0</v>
      </c>
      <c r="Q349" s="5" t="e">
        <f t="shared" ca="1" si="15"/>
        <v>#DIV/0!</v>
      </c>
    </row>
    <row r="350" spans="2:17" x14ac:dyDescent="0.3">
      <c r="B350" s="2"/>
      <c r="C350" s="52"/>
      <c r="D350" s="2"/>
      <c r="E350" s="9"/>
      <c r="F350" s="2"/>
      <c r="G350" s="2"/>
      <c r="H350" s="46"/>
      <c r="I350" s="5"/>
      <c r="J350" s="2"/>
      <c r="K350" s="2"/>
      <c r="L350" s="2"/>
      <c r="M350" s="2">
        <f>+SUMIF($C$2:$C350,C350,$K$2:$K350)-SUMIF($C$2:$C350,C350,$L$2:$L350)</f>
        <v>0</v>
      </c>
      <c r="N350" s="11">
        <f t="shared" si="14"/>
        <v>0</v>
      </c>
      <c r="O350" s="11"/>
      <c r="P350" s="11">
        <f t="shared" ca="1" si="16"/>
        <v>0</v>
      </c>
      <c r="Q350" s="5" t="e">
        <f t="shared" ca="1" si="15"/>
        <v>#DIV/0!</v>
      </c>
    </row>
    <row r="351" spans="2:17" x14ac:dyDescent="0.3">
      <c r="B351" s="2"/>
      <c r="C351" s="52"/>
      <c r="D351" s="2"/>
      <c r="E351" s="9"/>
      <c r="F351" s="2"/>
      <c r="G351" s="2"/>
      <c r="H351" s="46"/>
      <c r="I351" s="5"/>
      <c r="J351" s="2"/>
      <c r="K351" s="2"/>
      <c r="L351" s="2"/>
      <c r="M351" s="2">
        <f>+SUMIF($C$2:$C351,C351,$K$2:$K351)-SUMIF($C$2:$C351,C351,$L$2:$L351)</f>
        <v>0</v>
      </c>
      <c r="N351" s="11">
        <f t="shared" si="14"/>
        <v>0</v>
      </c>
      <c r="O351" s="11"/>
      <c r="P351" s="11">
        <f t="shared" ca="1" si="16"/>
        <v>0</v>
      </c>
      <c r="Q351" s="5" t="e">
        <f t="shared" ca="1" si="15"/>
        <v>#DIV/0!</v>
      </c>
    </row>
    <row r="352" spans="2:17" x14ac:dyDescent="0.3">
      <c r="B352" s="2"/>
      <c r="C352" s="52"/>
      <c r="D352" s="2"/>
      <c r="E352" s="9"/>
      <c r="F352" s="2"/>
      <c r="G352" s="2"/>
      <c r="H352" s="46"/>
      <c r="I352" s="5"/>
      <c r="J352" s="2"/>
      <c r="K352" s="2"/>
      <c r="L352" s="2"/>
      <c r="M352" s="2">
        <f>+SUMIF($C$2:$C352,C352,$K$2:$K352)-SUMIF($C$2:$C352,C352,$L$2:$L352)</f>
        <v>0</v>
      </c>
      <c r="N352" s="11">
        <f t="shared" si="14"/>
        <v>0</v>
      </c>
      <c r="O352" s="11"/>
      <c r="P352" s="11">
        <f t="shared" ca="1" si="16"/>
        <v>0</v>
      </c>
      <c r="Q352" s="5" t="e">
        <f t="shared" ca="1" si="15"/>
        <v>#DIV/0!</v>
      </c>
    </row>
    <row r="353" spans="2:17" x14ac:dyDescent="0.3">
      <c r="B353" s="2"/>
      <c r="C353" s="52"/>
      <c r="D353" s="2"/>
      <c r="E353" s="9"/>
      <c r="F353" s="2"/>
      <c r="G353" s="2"/>
      <c r="H353" s="46"/>
      <c r="I353" s="5"/>
      <c r="J353" s="2"/>
      <c r="K353" s="2"/>
      <c r="L353" s="2"/>
      <c r="M353" s="2">
        <f>+SUMIF($C$2:$C353,C353,$K$2:$K353)-SUMIF($C$2:$C353,C353,$L$2:$L353)</f>
        <v>0</v>
      </c>
      <c r="N353" s="11">
        <f t="shared" si="14"/>
        <v>0</v>
      </c>
      <c r="O353" s="11"/>
      <c r="P353" s="11">
        <f t="shared" ca="1" si="16"/>
        <v>0</v>
      </c>
      <c r="Q353" s="5" t="e">
        <f t="shared" ca="1" si="15"/>
        <v>#DIV/0!</v>
      </c>
    </row>
    <row r="354" spans="2:17" x14ac:dyDescent="0.3">
      <c r="B354" s="2"/>
      <c r="C354" s="52"/>
      <c r="D354" s="2"/>
      <c r="E354" s="9"/>
      <c r="F354" s="2"/>
      <c r="G354" s="2"/>
      <c r="H354" s="46"/>
      <c r="I354" s="5"/>
      <c r="J354" s="2"/>
      <c r="K354" s="2"/>
      <c r="L354" s="2"/>
      <c r="M354" s="2">
        <f>+SUMIF($C$2:$C354,C354,$K$2:$K354)-SUMIF($C$2:$C354,C354,$L$2:$L354)</f>
        <v>0</v>
      </c>
      <c r="N354" s="11">
        <f t="shared" si="14"/>
        <v>0</v>
      </c>
      <c r="O354" s="11"/>
      <c r="P354" s="11">
        <f t="shared" ca="1" si="16"/>
        <v>0</v>
      </c>
      <c r="Q354" s="5" t="e">
        <f t="shared" ca="1" si="15"/>
        <v>#DIV/0!</v>
      </c>
    </row>
    <row r="355" spans="2:17" x14ac:dyDescent="0.3">
      <c r="B355" s="2"/>
      <c r="C355" s="52"/>
      <c r="D355" s="2"/>
      <c r="E355" s="9"/>
      <c r="F355" s="2"/>
      <c r="G355" s="2"/>
      <c r="H355" s="46"/>
      <c r="I355" s="5"/>
      <c r="J355" s="2"/>
      <c r="K355" s="2"/>
      <c r="L355" s="2"/>
      <c r="M355" s="2">
        <f>+SUMIF($C$2:$C355,C355,$K$2:$K355)-SUMIF($C$2:$C355,C355,$L$2:$L355)</f>
        <v>0</v>
      </c>
      <c r="N355" s="11">
        <f t="shared" si="14"/>
        <v>0</v>
      </c>
      <c r="O355" s="11"/>
      <c r="P355" s="11">
        <f t="shared" ca="1" si="16"/>
        <v>0</v>
      </c>
      <c r="Q355" s="5" t="e">
        <f t="shared" ca="1" si="15"/>
        <v>#DIV/0!</v>
      </c>
    </row>
    <row r="356" spans="2:17" x14ac:dyDescent="0.3">
      <c r="B356" s="2"/>
      <c r="C356" s="52"/>
      <c r="D356" s="2"/>
      <c r="E356" s="9"/>
      <c r="F356" s="2"/>
      <c r="G356" s="2"/>
      <c r="H356" s="46"/>
      <c r="I356" s="5"/>
      <c r="J356" s="2"/>
      <c r="K356" s="2"/>
      <c r="L356" s="2"/>
      <c r="M356" s="2">
        <f>+SUMIF($C$2:$C356,C356,$K$2:$K356)-SUMIF($C$2:$C356,C356,$L$2:$L356)</f>
        <v>0</v>
      </c>
      <c r="N356" s="11">
        <f t="shared" si="14"/>
        <v>0</v>
      </c>
      <c r="O356" s="11"/>
      <c r="P356" s="11">
        <f t="shared" ca="1" si="16"/>
        <v>0</v>
      </c>
      <c r="Q356" s="5" t="e">
        <f t="shared" ca="1" si="15"/>
        <v>#DIV/0!</v>
      </c>
    </row>
    <row r="357" spans="2:17" x14ac:dyDescent="0.3">
      <c r="B357" s="2"/>
      <c r="C357" s="52"/>
      <c r="D357" s="2"/>
      <c r="E357" s="9"/>
      <c r="F357" s="2"/>
      <c r="G357" s="2"/>
      <c r="H357" s="46"/>
      <c r="I357" s="5"/>
      <c r="J357" s="2"/>
      <c r="K357" s="2"/>
      <c r="L357" s="2"/>
      <c r="M357" s="2">
        <f>+SUMIF($C$2:$C357,C357,$K$2:$K357)-SUMIF($C$2:$C357,C357,$L$2:$L357)</f>
        <v>0</v>
      </c>
      <c r="N357" s="11">
        <f t="shared" si="14"/>
        <v>0</v>
      </c>
      <c r="O357" s="11"/>
      <c r="P357" s="11">
        <f t="shared" ca="1" si="16"/>
        <v>0</v>
      </c>
      <c r="Q357" s="5" t="e">
        <f t="shared" ca="1" si="15"/>
        <v>#DIV/0!</v>
      </c>
    </row>
    <row r="358" spans="2:17" x14ac:dyDescent="0.3">
      <c r="B358" s="2"/>
      <c r="C358" s="52"/>
      <c r="D358" s="2"/>
      <c r="E358" s="9"/>
      <c r="F358" s="2"/>
      <c r="G358" s="2"/>
      <c r="H358" s="46"/>
      <c r="I358" s="5"/>
      <c r="J358" s="2"/>
      <c r="K358" s="2"/>
      <c r="L358" s="2"/>
      <c r="M358" s="2">
        <f>+SUMIF($C$2:$C358,C358,$K$2:$K358)-SUMIF($C$2:$C358,C358,$L$2:$L358)</f>
        <v>0</v>
      </c>
      <c r="N358" s="11">
        <f t="shared" si="14"/>
        <v>0</v>
      </c>
      <c r="O358" s="11"/>
      <c r="P358" s="11">
        <f t="shared" ca="1" si="16"/>
        <v>0</v>
      </c>
      <c r="Q358" s="5" t="e">
        <f t="shared" ca="1" si="15"/>
        <v>#DIV/0!</v>
      </c>
    </row>
    <row r="359" spans="2:17" x14ac:dyDescent="0.3">
      <c r="B359" s="2"/>
      <c r="C359" s="52"/>
      <c r="D359" s="2"/>
      <c r="E359" s="9"/>
      <c r="F359" s="2"/>
      <c r="G359" s="2"/>
      <c r="H359" s="46"/>
      <c r="I359" s="5"/>
      <c r="J359" s="2"/>
      <c r="K359" s="2"/>
      <c r="L359" s="2"/>
      <c r="M359" s="2">
        <f>+SUMIF($C$2:$C359,C359,$K$2:$K359)-SUMIF($C$2:$C359,C359,$L$2:$L359)</f>
        <v>0</v>
      </c>
      <c r="N359" s="11">
        <f t="shared" si="14"/>
        <v>0</v>
      </c>
      <c r="O359" s="11"/>
      <c r="P359" s="11">
        <f t="shared" ca="1" si="16"/>
        <v>0</v>
      </c>
      <c r="Q359" s="5" t="e">
        <f t="shared" ca="1" si="15"/>
        <v>#DIV/0!</v>
      </c>
    </row>
    <row r="360" spans="2:17" x14ac:dyDescent="0.3">
      <c r="B360" s="2"/>
      <c r="C360" s="52"/>
      <c r="D360" s="2"/>
      <c r="E360" s="9"/>
      <c r="F360" s="2"/>
      <c r="G360" s="2"/>
      <c r="H360" s="46"/>
      <c r="I360" s="5"/>
      <c r="J360" s="2"/>
      <c r="K360" s="2"/>
      <c r="L360" s="2"/>
      <c r="M360" s="2">
        <f>+SUMIF($C$2:$C360,C360,$K$2:$K360)-SUMIF($C$2:$C360,C360,$L$2:$L360)</f>
        <v>0</v>
      </c>
      <c r="N360" s="11">
        <f t="shared" si="14"/>
        <v>0</v>
      </c>
      <c r="O360" s="11"/>
      <c r="P360" s="11">
        <f t="shared" ca="1" si="16"/>
        <v>0</v>
      </c>
      <c r="Q360" s="5" t="e">
        <f t="shared" ca="1" si="15"/>
        <v>#DIV/0!</v>
      </c>
    </row>
    <row r="361" spans="2:17" x14ac:dyDescent="0.3">
      <c r="B361" s="2"/>
      <c r="C361" s="52"/>
      <c r="D361" s="2"/>
      <c r="E361" s="9"/>
      <c r="F361" s="2"/>
      <c r="G361" s="2"/>
      <c r="H361" s="46"/>
      <c r="I361" s="5"/>
      <c r="J361" s="2"/>
      <c r="K361" s="2"/>
      <c r="L361" s="2"/>
      <c r="M361" s="2">
        <f>+SUMIF($C$2:$C361,C361,$K$2:$K361)-SUMIF($C$2:$C361,C361,$L$2:$L361)</f>
        <v>0</v>
      </c>
      <c r="N361" s="11">
        <f t="shared" si="14"/>
        <v>0</v>
      </c>
      <c r="O361" s="11"/>
      <c r="P361" s="11">
        <f t="shared" ca="1" si="16"/>
        <v>0</v>
      </c>
      <c r="Q361" s="5" t="e">
        <f t="shared" ca="1" si="15"/>
        <v>#DIV/0!</v>
      </c>
    </row>
    <row r="362" spans="2:17" x14ac:dyDescent="0.3">
      <c r="B362" s="2"/>
      <c r="C362" s="52"/>
      <c r="D362" s="2"/>
      <c r="E362" s="9"/>
      <c r="F362" s="2"/>
      <c r="G362" s="2"/>
      <c r="H362" s="46"/>
      <c r="I362" s="5"/>
      <c r="J362" s="2"/>
      <c r="K362" s="2"/>
      <c r="L362" s="2"/>
      <c r="M362" s="2">
        <f>+SUMIF($C$2:$C362,C362,$K$2:$K362)-SUMIF($C$2:$C362,C362,$L$2:$L362)</f>
        <v>0</v>
      </c>
      <c r="N362" s="11">
        <f t="shared" si="14"/>
        <v>0</v>
      </c>
      <c r="O362" s="11"/>
      <c r="P362" s="11">
        <f t="shared" ca="1" si="16"/>
        <v>0</v>
      </c>
      <c r="Q362" s="5" t="e">
        <f t="shared" ca="1" si="15"/>
        <v>#DIV/0!</v>
      </c>
    </row>
    <row r="363" spans="2:17" x14ac:dyDescent="0.3">
      <c r="B363" s="2"/>
      <c r="C363" s="52"/>
      <c r="D363" s="2"/>
      <c r="E363" s="9"/>
      <c r="F363" s="2"/>
      <c r="G363" s="2"/>
      <c r="H363" s="46"/>
      <c r="I363" s="5"/>
      <c r="J363" s="2"/>
      <c r="K363" s="2"/>
      <c r="L363" s="2"/>
      <c r="M363" s="2">
        <f>+SUMIF($C$2:$C363,C363,$K$2:$K363)-SUMIF($C$2:$C363,C363,$L$2:$L363)</f>
        <v>0</v>
      </c>
      <c r="N363" s="11">
        <f t="shared" si="14"/>
        <v>0</v>
      </c>
      <c r="O363" s="11"/>
      <c r="P363" s="11">
        <f t="shared" ca="1" si="16"/>
        <v>0</v>
      </c>
      <c r="Q363" s="5" t="e">
        <f t="shared" ca="1" si="15"/>
        <v>#DIV/0!</v>
      </c>
    </row>
    <row r="364" spans="2:17" x14ac:dyDescent="0.3">
      <c r="B364" s="2"/>
      <c r="C364" s="52"/>
      <c r="D364" s="2"/>
      <c r="E364" s="9"/>
      <c r="F364" s="2"/>
      <c r="G364" s="2"/>
      <c r="H364" s="46"/>
      <c r="I364" s="5"/>
      <c r="J364" s="2"/>
      <c r="K364" s="2"/>
      <c r="L364" s="2"/>
      <c r="M364" s="2">
        <f>+SUMIF($C$2:$C364,C364,$K$2:$K364)-SUMIF($C$2:$C364,C364,$L$2:$L364)</f>
        <v>0</v>
      </c>
      <c r="N364" s="11">
        <f t="shared" si="14"/>
        <v>0</v>
      </c>
      <c r="O364" s="11"/>
      <c r="P364" s="11">
        <f t="shared" ca="1" si="16"/>
        <v>0</v>
      </c>
      <c r="Q364" s="5" t="e">
        <f t="shared" ca="1" si="15"/>
        <v>#DIV/0!</v>
      </c>
    </row>
    <row r="365" spans="2:17" x14ac:dyDescent="0.3">
      <c r="B365" s="2"/>
      <c r="C365" s="52"/>
      <c r="D365" s="2"/>
      <c r="E365" s="9"/>
      <c r="F365" s="2"/>
      <c r="G365" s="2"/>
      <c r="H365" s="46"/>
      <c r="I365" s="5"/>
      <c r="J365" s="2"/>
      <c r="K365" s="2"/>
      <c r="L365" s="2"/>
      <c r="M365" s="2">
        <f>+SUMIF($C$2:$C365,C365,$K$2:$K365)-SUMIF($C$2:$C365,C365,$L$2:$L365)</f>
        <v>0</v>
      </c>
      <c r="N365" s="11">
        <f t="shared" si="14"/>
        <v>0</v>
      </c>
      <c r="O365" s="11"/>
      <c r="P365" s="11">
        <f t="shared" ca="1" si="16"/>
        <v>0</v>
      </c>
      <c r="Q365" s="5" t="e">
        <f t="shared" ca="1" si="15"/>
        <v>#DIV/0!</v>
      </c>
    </row>
    <row r="366" spans="2:17" x14ac:dyDescent="0.3">
      <c r="B366" s="2"/>
      <c r="C366" s="52"/>
      <c r="D366" s="2"/>
      <c r="E366" s="9"/>
      <c r="F366" s="2"/>
      <c r="G366" s="2"/>
      <c r="H366" s="46"/>
      <c r="I366" s="5"/>
      <c r="J366" s="2"/>
      <c r="K366" s="2"/>
      <c r="L366" s="2"/>
      <c r="M366" s="2">
        <f>+SUMIF($C$2:$C366,C366,$K$2:$K366)-SUMIF($C$2:$C366,C366,$L$2:$L366)</f>
        <v>0</v>
      </c>
      <c r="N366" s="11">
        <f t="shared" si="14"/>
        <v>0</v>
      </c>
      <c r="O366" s="11"/>
      <c r="P366" s="11">
        <f t="shared" ca="1" si="16"/>
        <v>0</v>
      </c>
      <c r="Q366" s="5" t="e">
        <f t="shared" ca="1" si="15"/>
        <v>#DIV/0!</v>
      </c>
    </row>
    <row r="367" spans="2:17" x14ac:dyDescent="0.3">
      <c r="B367" s="2"/>
      <c r="C367" s="52"/>
      <c r="D367" s="2"/>
      <c r="E367" s="9"/>
      <c r="F367" s="2"/>
      <c r="G367" s="2"/>
      <c r="H367" s="46"/>
      <c r="I367" s="5"/>
      <c r="J367" s="2"/>
      <c r="K367" s="2"/>
      <c r="L367" s="2"/>
      <c r="M367" s="2">
        <f>+SUMIF($C$2:$C367,C367,$K$2:$K367)-SUMIF($C$2:$C367,C367,$L$2:$L367)</f>
        <v>0</v>
      </c>
      <c r="N367" s="11">
        <f t="shared" si="14"/>
        <v>0</v>
      </c>
      <c r="O367" s="11"/>
      <c r="P367" s="11">
        <f t="shared" ca="1" si="16"/>
        <v>0</v>
      </c>
      <c r="Q367" s="5" t="e">
        <f t="shared" ca="1" si="15"/>
        <v>#DIV/0!</v>
      </c>
    </row>
    <row r="368" spans="2:17" x14ac:dyDescent="0.3">
      <c r="B368" s="2"/>
      <c r="C368" s="52"/>
      <c r="D368" s="2"/>
      <c r="E368" s="9"/>
      <c r="F368" s="2"/>
      <c r="G368" s="2"/>
      <c r="H368" s="46"/>
      <c r="I368" s="5"/>
      <c r="J368" s="2"/>
      <c r="K368" s="2"/>
      <c r="L368" s="2"/>
      <c r="M368" s="2">
        <f>+SUMIF($C$2:$C368,C368,$K$2:$K368)-SUMIF($C$2:$C368,C368,$L$2:$L368)</f>
        <v>0</v>
      </c>
      <c r="N368" s="11">
        <f t="shared" si="14"/>
        <v>0</v>
      </c>
      <c r="O368" s="11"/>
      <c r="P368" s="11">
        <f t="shared" ca="1" si="16"/>
        <v>0</v>
      </c>
      <c r="Q368" s="5" t="e">
        <f t="shared" ca="1" si="15"/>
        <v>#DIV/0!</v>
      </c>
    </row>
    <row r="369" spans="2:17" x14ac:dyDescent="0.3">
      <c r="B369" s="2"/>
      <c r="C369" s="52"/>
      <c r="D369" s="2"/>
      <c r="E369" s="9"/>
      <c r="F369" s="2"/>
      <c r="G369" s="2"/>
      <c r="H369" s="46"/>
      <c r="I369" s="5"/>
      <c r="J369" s="2"/>
      <c r="K369" s="2"/>
      <c r="L369" s="2"/>
      <c r="M369" s="2">
        <f>+SUMIF($C$2:$C369,C369,$K$2:$K369)-SUMIF($C$2:$C369,C369,$L$2:$L369)</f>
        <v>0</v>
      </c>
      <c r="N369" s="11">
        <f t="shared" si="14"/>
        <v>0</v>
      </c>
      <c r="O369" s="11"/>
      <c r="P369" s="11">
        <f t="shared" ca="1" si="16"/>
        <v>0</v>
      </c>
      <c r="Q369" s="5" t="e">
        <f t="shared" ca="1" si="15"/>
        <v>#DIV/0!</v>
      </c>
    </row>
    <row r="370" spans="2:17" x14ac:dyDescent="0.3">
      <c r="B370" s="2"/>
      <c r="C370" s="52"/>
      <c r="D370" s="2"/>
      <c r="E370" s="9"/>
      <c r="F370" s="2"/>
      <c r="G370" s="2"/>
      <c r="H370" s="46"/>
      <c r="I370" s="5"/>
      <c r="J370" s="2"/>
      <c r="K370" s="2"/>
      <c r="L370" s="2"/>
      <c r="M370" s="2">
        <f>+SUMIF($C$2:$C370,C370,$K$2:$K370)-SUMIF($C$2:$C370,C370,$L$2:$L370)</f>
        <v>0</v>
      </c>
      <c r="N370" s="11">
        <f t="shared" si="14"/>
        <v>0</v>
      </c>
      <c r="O370" s="11"/>
      <c r="P370" s="11">
        <f t="shared" ca="1" si="16"/>
        <v>0</v>
      </c>
      <c r="Q370" s="5" t="e">
        <f t="shared" ca="1" si="15"/>
        <v>#DIV/0!</v>
      </c>
    </row>
    <row r="371" spans="2:17" x14ac:dyDescent="0.3">
      <c r="B371" s="2"/>
      <c r="C371" s="52"/>
      <c r="D371" s="2"/>
      <c r="E371" s="9"/>
      <c r="F371" s="2"/>
      <c r="G371" s="2"/>
      <c r="H371" s="46"/>
      <c r="I371" s="5"/>
      <c r="J371" s="2"/>
      <c r="K371" s="2"/>
      <c r="L371" s="2"/>
      <c r="M371" s="2">
        <f>+SUMIF($C$2:$C371,C371,$K$2:$K371)-SUMIF($C$2:$C371,C371,$L$2:$L371)</f>
        <v>0</v>
      </c>
      <c r="N371" s="11">
        <f t="shared" si="14"/>
        <v>0</v>
      </c>
      <c r="O371" s="11"/>
      <c r="P371" s="11">
        <f t="shared" ca="1" si="16"/>
        <v>0</v>
      </c>
      <c r="Q371" s="5" t="e">
        <f t="shared" ca="1" si="15"/>
        <v>#DIV/0!</v>
      </c>
    </row>
    <row r="372" spans="2:17" x14ac:dyDescent="0.3">
      <c r="B372" s="2"/>
      <c r="C372" s="52"/>
      <c r="D372" s="2"/>
      <c r="E372" s="9"/>
      <c r="F372" s="2"/>
      <c r="G372" s="2"/>
      <c r="H372" s="46"/>
      <c r="I372" s="5"/>
      <c r="J372" s="2"/>
      <c r="K372" s="2"/>
      <c r="L372" s="2"/>
      <c r="M372" s="2">
        <f>+SUMIF($C$2:$C372,C372,$K$2:$K372)-SUMIF($C$2:$C372,C372,$L$2:$L372)</f>
        <v>0</v>
      </c>
      <c r="N372" s="11">
        <f t="shared" si="14"/>
        <v>0</v>
      </c>
      <c r="O372" s="11"/>
      <c r="P372" s="11">
        <f t="shared" ca="1" si="16"/>
        <v>0</v>
      </c>
      <c r="Q372" s="5" t="e">
        <f t="shared" ca="1" si="15"/>
        <v>#DIV/0!</v>
      </c>
    </row>
    <row r="373" spans="2:17" x14ac:dyDescent="0.3">
      <c r="B373" s="2"/>
      <c r="C373" s="52"/>
      <c r="D373" s="2"/>
      <c r="E373" s="9"/>
      <c r="F373" s="2"/>
      <c r="G373" s="2"/>
      <c r="H373" s="46"/>
      <c r="I373" s="5"/>
      <c r="J373" s="2"/>
      <c r="K373" s="2"/>
      <c r="L373" s="2"/>
      <c r="M373" s="2">
        <f>+SUMIF($C$2:$C373,C373,$K$2:$K373)-SUMIF($C$2:$C373,C373,$L$2:$L373)</f>
        <v>0</v>
      </c>
      <c r="N373" s="11">
        <f t="shared" si="14"/>
        <v>0</v>
      </c>
      <c r="O373" s="11"/>
      <c r="P373" s="11">
        <f t="shared" ca="1" si="16"/>
        <v>0</v>
      </c>
      <c r="Q373" s="5" t="e">
        <f t="shared" ca="1" si="15"/>
        <v>#DIV/0!</v>
      </c>
    </row>
    <row r="374" spans="2:17" x14ac:dyDescent="0.3">
      <c r="B374" s="2"/>
      <c r="C374" s="52"/>
      <c r="D374" s="2"/>
      <c r="E374" s="9"/>
      <c r="F374" s="2"/>
      <c r="G374" s="2"/>
      <c r="H374" s="46"/>
      <c r="I374" s="5"/>
      <c r="J374" s="2"/>
      <c r="K374" s="2"/>
      <c r="L374" s="2"/>
      <c r="M374" s="2">
        <f>+SUMIF($C$2:$C374,C374,$K$2:$K374)-SUMIF($C$2:$C374,C374,$L$2:$L374)</f>
        <v>0</v>
      </c>
      <c r="N374" s="11">
        <f t="shared" si="14"/>
        <v>0</v>
      </c>
      <c r="O374" s="11"/>
      <c r="P374" s="11">
        <f t="shared" ca="1" si="16"/>
        <v>0</v>
      </c>
      <c r="Q374" s="5" t="e">
        <f t="shared" ca="1" si="15"/>
        <v>#DIV/0!</v>
      </c>
    </row>
    <row r="375" spans="2:17" x14ac:dyDescent="0.3">
      <c r="B375" s="2"/>
      <c r="C375" s="52"/>
      <c r="D375" s="2"/>
      <c r="E375" s="9"/>
      <c r="F375" s="2"/>
      <c r="G375" s="2"/>
      <c r="H375" s="46"/>
      <c r="I375" s="5"/>
      <c r="J375" s="2"/>
      <c r="K375" s="2"/>
      <c r="L375" s="2"/>
      <c r="M375" s="2">
        <f>+SUMIF($C$2:$C375,C375,$K$2:$K375)-SUMIF($C$2:$C375,C375,$L$2:$L375)</f>
        <v>0</v>
      </c>
      <c r="N375" s="11">
        <f t="shared" si="14"/>
        <v>0</v>
      </c>
      <c r="O375" s="11"/>
      <c r="P375" s="11">
        <f t="shared" ca="1" si="16"/>
        <v>0</v>
      </c>
      <c r="Q375" s="5" t="e">
        <f t="shared" ca="1" si="15"/>
        <v>#DIV/0!</v>
      </c>
    </row>
    <row r="376" spans="2:17" x14ac:dyDescent="0.3">
      <c r="B376" s="2"/>
      <c r="C376" s="52"/>
      <c r="D376" s="2"/>
      <c r="E376" s="9"/>
      <c r="F376" s="2"/>
      <c r="G376" s="2"/>
      <c r="H376" s="46"/>
      <c r="I376" s="5"/>
      <c r="J376" s="2"/>
      <c r="K376" s="2"/>
      <c r="L376" s="2"/>
      <c r="M376" s="2">
        <f>+SUMIF($C$2:$C376,C376,$K$2:$K376)-SUMIF($C$2:$C376,C376,$L$2:$L376)</f>
        <v>0</v>
      </c>
      <c r="N376" s="11">
        <f t="shared" si="14"/>
        <v>0</v>
      </c>
      <c r="O376" s="11"/>
      <c r="P376" s="11">
        <f t="shared" ca="1" si="16"/>
        <v>0</v>
      </c>
      <c r="Q376" s="5" t="e">
        <f t="shared" ca="1" si="15"/>
        <v>#DIV/0!</v>
      </c>
    </row>
    <row r="377" spans="2:17" x14ac:dyDescent="0.3">
      <c r="B377" s="2"/>
      <c r="C377" s="52"/>
      <c r="D377" s="2"/>
      <c r="E377" s="9"/>
      <c r="F377" s="2"/>
      <c r="G377" s="2"/>
      <c r="H377" s="46"/>
      <c r="I377" s="5"/>
      <c r="J377" s="2"/>
      <c r="K377" s="2"/>
      <c r="L377" s="2"/>
      <c r="M377" s="2">
        <f>+SUMIF($C$2:$C377,C377,$K$2:$K377)-SUMIF($C$2:$C377,C377,$L$2:$L377)</f>
        <v>0</v>
      </c>
      <c r="N377" s="11">
        <f t="shared" si="14"/>
        <v>0</v>
      </c>
      <c r="O377" s="11"/>
      <c r="P377" s="11">
        <f t="shared" ca="1" si="16"/>
        <v>0</v>
      </c>
      <c r="Q377" s="5" t="e">
        <f t="shared" ca="1" si="15"/>
        <v>#DIV/0!</v>
      </c>
    </row>
    <row r="378" spans="2:17" x14ac:dyDescent="0.3">
      <c r="B378" s="2"/>
      <c r="C378" s="52"/>
      <c r="D378" s="2"/>
      <c r="E378" s="9"/>
      <c r="F378" s="2"/>
      <c r="G378" s="2"/>
      <c r="H378" s="46"/>
      <c r="I378" s="5"/>
      <c r="J378" s="2"/>
      <c r="K378" s="2"/>
      <c r="L378" s="2"/>
      <c r="M378" s="2">
        <f>+SUMIF($C$2:$C378,C378,$K$2:$K378)-SUMIF($C$2:$C378,C378,$L$2:$L378)</f>
        <v>0</v>
      </c>
      <c r="N378" s="11">
        <f t="shared" si="14"/>
        <v>0</v>
      </c>
      <c r="O378" s="11"/>
      <c r="P378" s="11">
        <f t="shared" ca="1" si="16"/>
        <v>0</v>
      </c>
      <c r="Q378" s="5" t="e">
        <f t="shared" ca="1" si="15"/>
        <v>#DIV/0!</v>
      </c>
    </row>
    <row r="379" spans="2:17" x14ac:dyDescent="0.3">
      <c r="B379" s="2"/>
      <c r="C379" s="52"/>
      <c r="D379" s="2"/>
      <c r="E379" s="9"/>
      <c r="F379" s="2"/>
      <c r="G379" s="2"/>
      <c r="H379" s="46"/>
      <c r="I379" s="5"/>
      <c r="J379" s="2"/>
      <c r="K379" s="2"/>
      <c r="L379" s="2"/>
      <c r="M379" s="2">
        <f>+SUMIF($C$2:$C379,C379,$K$2:$K379)-SUMIF($C$2:$C379,C379,$L$2:$L379)</f>
        <v>0</v>
      </c>
      <c r="N379" s="11">
        <f t="shared" si="14"/>
        <v>0</v>
      </c>
      <c r="O379" s="11"/>
      <c r="P379" s="11">
        <f t="shared" ca="1" si="16"/>
        <v>0</v>
      </c>
      <c r="Q379" s="5" t="e">
        <f t="shared" ca="1" si="15"/>
        <v>#DIV/0!</v>
      </c>
    </row>
    <row r="380" spans="2:17" x14ac:dyDescent="0.3">
      <c r="B380" s="2"/>
      <c r="C380" s="52"/>
      <c r="D380" s="2"/>
      <c r="E380" s="9"/>
      <c r="F380" s="2"/>
      <c r="G380" s="2"/>
      <c r="H380" s="46"/>
      <c r="I380" s="5"/>
      <c r="J380" s="2"/>
      <c r="K380" s="2"/>
      <c r="L380" s="2"/>
      <c r="M380" s="2">
        <f>+SUMIF($C$2:$C380,C380,$K$2:$K380)-SUMIF($C$2:$C380,C380,$L$2:$L380)</f>
        <v>0</v>
      </c>
      <c r="N380" s="11">
        <f t="shared" si="14"/>
        <v>0</v>
      </c>
      <c r="O380" s="11"/>
      <c r="P380" s="11">
        <f t="shared" ca="1" si="16"/>
        <v>0</v>
      </c>
      <c r="Q380" s="5" t="e">
        <f t="shared" ca="1" si="15"/>
        <v>#DIV/0!</v>
      </c>
    </row>
    <row r="381" spans="2:17" x14ac:dyDescent="0.3">
      <c r="B381" s="2"/>
      <c r="C381" s="52"/>
      <c r="D381" s="2"/>
      <c r="E381" s="9"/>
      <c r="F381" s="2"/>
      <c r="G381" s="2"/>
      <c r="H381" s="46"/>
      <c r="I381" s="5"/>
      <c r="J381" s="2"/>
      <c r="K381" s="2"/>
      <c r="L381" s="2"/>
      <c r="M381" s="2">
        <f>+SUMIF($C$2:$C381,C381,$K$2:$K381)-SUMIF($C$2:$C381,C381,$L$2:$L381)</f>
        <v>0</v>
      </c>
      <c r="N381" s="11">
        <f t="shared" si="14"/>
        <v>0</v>
      </c>
      <c r="O381" s="11"/>
      <c r="P381" s="11">
        <f t="shared" ca="1" si="16"/>
        <v>0</v>
      </c>
      <c r="Q381" s="5" t="e">
        <f t="shared" ca="1" si="15"/>
        <v>#DIV/0!</v>
      </c>
    </row>
    <row r="382" spans="2:17" x14ac:dyDescent="0.3">
      <c r="B382" s="2"/>
      <c r="C382" s="52"/>
      <c r="D382" s="2"/>
      <c r="E382" s="9"/>
      <c r="F382" s="2"/>
      <c r="G382" s="2"/>
      <c r="H382" s="46"/>
      <c r="I382" s="5"/>
      <c r="J382" s="2"/>
      <c r="K382" s="2"/>
      <c r="L382" s="2"/>
      <c r="M382" s="2">
        <f>+SUMIF($C$2:$C382,C382,$K$2:$K382)-SUMIF($C$2:$C382,C382,$L$2:$L382)</f>
        <v>0</v>
      </c>
      <c r="N382" s="11">
        <f t="shared" si="14"/>
        <v>0</v>
      </c>
      <c r="O382" s="11"/>
      <c r="P382" s="11">
        <f t="shared" ca="1" si="16"/>
        <v>0</v>
      </c>
      <c r="Q382" s="5" t="e">
        <f t="shared" ca="1" si="15"/>
        <v>#DIV/0!</v>
      </c>
    </row>
    <row r="383" spans="2:17" x14ac:dyDescent="0.3">
      <c r="B383" s="2"/>
      <c r="C383" s="52"/>
      <c r="D383" s="2"/>
      <c r="E383" s="9"/>
      <c r="F383" s="2"/>
      <c r="G383" s="2"/>
      <c r="H383" s="46"/>
      <c r="I383" s="5"/>
      <c r="J383" s="2"/>
      <c r="K383" s="2"/>
      <c r="L383" s="2"/>
      <c r="M383" s="2">
        <f>+SUMIF($C$2:$C383,C383,$K$2:$K383)-SUMIF($C$2:$C383,C383,$L$2:$L383)</f>
        <v>0</v>
      </c>
      <c r="N383" s="11">
        <f t="shared" si="14"/>
        <v>0</v>
      </c>
      <c r="O383" s="11"/>
      <c r="P383" s="11">
        <f t="shared" ca="1" si="16"/>
        <v>0</v>
      </c>
      <c r="Q383" s="5" t="e">
        <f t="shared" ca="1" si="15"/>
        <v>#DIV/0!</v>
      </c>
    </row>
    <row r="384" spans="2:17" x14ac:dyDescent="0.3">
      <c r="B384" s="2"/>
      <c r="C384" s="52"/>
      <c r="D384" s="2"/>
      <c r="E384" s="9"/>
      <c r="F384" s="2"/>
      <c r="G384" s="2"/>
      <c r="H384" s="46"/>
      <c r="I384" s="5"/>
      <c r="J384" s="2"/>
      <c r="K384" s="2"/>
      <c r="L384" s="2"/>
      <c r="M384" s="2">
        <f>+SUMIF($C$2:$C384,C384,$K$2:$K384)-SUMIF($C$2:$C384,C384,$L$2:$L384)</f>
        <v>0</v>
      </c>
      <c r="N384" s="11">
        <f t="shared" si="14"/>
        <v>0</v>
      </c>
      <c r="O384" s="11"/>
      <c r="P384" s="11">
        <f t="shared" ca="1" si="16"/>
        <v>0</v>
      </c>
      <c r="Q384" s="5" t="e">
        <f t="shared" ca="1" si="15"/>
        <v>#DIV/0!</v>
      </c>
    </row>
    <row r="385" spans="2:17" x14ac:dyDescent="0.3">
      <c r="B385" s="2"/>
      <c r="C385" s="52"/>
      <c r="D385" s="2"/>
      <c r="E385" s="9"/>
      <c r="F385" s="2"/>
      <c r="G385" s="2"/>
      <c r="H385" s="46"/>
      <c r="I385" s="5"/>
      <c r="J385" s="2"/>
      <c r="K385" s="2"/>
      <c r="L385" s="2"/>
      <c r="M385" s="2">
        <f>+SUMIF($C$2:$C385,C385,$K$2:$K385)-SUMIF($C$2:$C385,C385,$L$2:$L385)</f>
        <v>0</v>
      </c>
      <c r="N385" s="11">
        <f t="shared" si="14"/>
        <v>0</v>
      </c>
      <c r="O385" s="11"/>
      <c r="P385" s="11">
        <f t="shared" ca="1" si="16"/>
        <v>0</v>
      </c>
      <c r="Q385" s="5" t="e">
        <f t="shared" ca="1" si="15"/>
        <v>#DIV/0!</v>
      </c>
    </row>
    <row r="386" spans="2:17" x14ac:dyDescent="0.3">
      <c r="B386" s="2"/>
      <c r="C386" s="52"/>
      <c r="D386" s="2"/>
      <c r="E386" s="9"/>
      <c r="F386" s="2"/>
      <c r="G386" s="2"/>
      <c r="H386" s="46"/>
      <c r="I386" s="5"/>
      <c r="J386" s="2"/>
      <c r="K386" s="2"/>
      <c r="L386" s="2"/>
      <c r="M386" s="2">
        <f>+SUMIF($C$2:$C386,C386,$K$2:$K386)-SUMIF($C$2:$C386,C386,$L$2:$L386)</f>
        <v>0</v>
      </c>
      <c r="N386" s="11">
        <f t="shared" si="14"/>
        <v>0</v>
      </c>
      <c r="O386" s="11"/>
      <c r="P386" s="11">
        <f t="shared" ca="1" si="16"/>
        <v>0</v>
      </c>
      <c r="Q386" s="5" t="e">
        <f t="shared" ca="1" si="15"/>
        <v>#DIV/0!</v>
      </c>
    </row>
    <row r="387" spans="2:17" x14ac:dyDescent="0.3">
      <c r="B387" s="2"/>
      <c r="C387" s="52"/>
      <c r="D387" s="2"/>
      <c r="E387" s="9"/>
      <c r="F387" s="2"/>
      <c r="G387" s="2"/>
      <c r="H387" s="46"/>
      <c r="I387" s="5"/>
      <c r="J387" s="2"/>
      <c r="K387" s="2"/>
      <c r="L387" s="2"/>
      <c r="M387" s="2">
        <f>+SUMIF($C$2:$C387,C387,$K$2:$K387)-SUMIF($C$2:$C387,C387,$L$2:$L387)</f>
        <v>0</v>
      </c>
      <c r="N387" s="11">
        <f t="shared" si="14"/>
        <v>0</v>
      </c>
      <c r="O387" s="11"/>
      <c r="P387" s="11">
        <f t="shared" ca="1" si="16"/>
        <v>0</v>
      </c>
      <c r="Q387" s="5" t="e">
        <f t="shared" ca="1" si="15"/>
        <v>#DIV/0!</v>
      </c>
    </row>
    <row r="388" spans="2:17" x14ac:dyDescent="0.3">
      <c r="B388" s="2"/>
      <c r="C388" s="52"/>
      <c r="D388" s="2"/>
      <c r="E388" s="9"/>
      <c r="F388" s="2"/>
      <c r="G388" s="2"/>
      <c r="H388" s="46"/>
      <c r="I388" s="5"/>
      <c r="J388" s="2"/>
      <c r="K388" s="2"/>
      <c r="L388" s="2"/>
      <c r="M388" s="2">
        <f>+SUMIF($C$2:$C388,C388,$K$2:$K388)-SUMIF($C$2:$C388,C388,$L$2:$L388)</f>
        <v>0</v>
      </c>
      <c r="N388" s="11">
        <f t="shared" ref="N388:N451" si="17">+K388*J388</f>
        <v>0</v>
      </c>
      <c r="O388" s="11"/>
      <c r="P388" s="11">
        <f t="shared" ca="1" si="16"/>
        <v>0</v>
      </c>
      <c r="Q388" s="5" t="e">
        <f t="shared" ref="Q388:Q451" ca="1" si="18">+P388/M388</f>
        <v>#DIV/0!</v>
      </c>
    </row>
    <row r="389" spans="2:17" x14ac:dyDescent="0.3">
      <c r="B389" s="2"/>
      <c r="C389" s="52"/>
      <c r="D389" s="2"/>
      <c r="E389" s="9"/>
      <c r="F389" s="2"/>
      <c r="G389" s="2"/>
      <c r="H389" s="46"/>
      <c r="I389" s="5"/>
      <c r="J389" s="2"/>
      <c r="K389" s="2"/>
      <c r="L389" s="2"/>
      <c r="M389" s="2">
        <f>+SUMIF($C$2:$C389,C389,$K$2:$K389)-SUMIF($C$2:$C389,C389,$L$2:$L389)</f>
        <v>0</v>
      </c>
      <c r="N389" s="11">
        <f t="shared" si="17"/>
        <v>0</v>
      </c>
      <c r="O389" s="11"/>
      <c r="P389" s="11">
        <f t="shared" ca="1" si="16"/>
        <v>0</v>
      </c>
      <c r="Q389" s="5" t="e">
        <f t="shared" ca="1" si="18"/>
        <v>#DIV/0!</v>
      </c>
    </row>
    <row r="390" spans="2:17" x14ac:dyDescent="0.3">
      <c r="B390" s="2"/>
      <c r="C390" s="52"/>
      <c r="D390" s="2"/>
      <c r="E390" s="9"/>
      <c r="F390" s="2"/>
      <c r="G390" s="2"/>
      <c r="H390" s="46"/>
      <c r="I390" s="5"/>
      <c r="J390" s="2"/>
      <c r="K390" s="2"/>
      <c r="L390" s="2"/>
      <c r="M390" s="2">
        <f>+SUMIF($C$2:$C390,C390,$K$2:$K390)-SUMIF($C$2:$C390,C390,$L$2:$L390)</f>
        <v>0</v>
      </c>
      <c r="N390" s="11">
        <f t="shared" si="17"/>
        <v>0</v>
      </c>
      <c r="O390" s="11"/>
      <c r="P390" s="11">
        <f t="shared" ref="P390:P453" ca="1" si="19">+SUMIF($C$3:$O$19,C390,$N$3:$N$25)-SUMIF($C$3:$O$19,C390,$O$3:$O$25)</f>
        <v>0</v>
      </c>
      <c r="Q390" s="5" t="e">
        <f t="shared" ca="1" si="18"/>
        <v>#DIV/0!</v>
      </c>
    </row>
    <row r="391" spans="2:17" x14ac:dyDescent="0.3">
      <c r="B391" s="2"/>
      <c r="C391" s="52"/>
      <c r="D391" s="2"/>
      <c r="E391" s="9"/>
      <c r="F391" s="2"/>
      <c r="G391" s="2"/>
      <c r="H391" s="46"/>
      <c r="I391" s="5"/>
      <c r="J391" s="2"/>
      <c r="K391" s="2"/>
      <c r="L391" s="2"/>
      <c r="M391" s="2">
        <f>+SUMIF($C$2:$C391,C391,$K$2:$K391)-SUMIF($C$2:$C391,C391,$L$2:$L391)</f>
        <v>0</v>
      </c>
      <c r="N391" s="11">
        <f t="shared" si="17"/>
        <v>0</v>
      </c>
      <c r="O391" s="11"/>
      <c r="P391" s="11">
        <f t="shared" ca="1" si="19"/>
        <v>0</v>
      </c>
      <c r="Q391" s="5" t="e">
        <f t="shared" ca="1" si="18"/>
        <v>#DIV/0!</v>
      </c>
    </row>
    <row r="392" spans="2:17" x14ac:dyDescent="0.3">
      <c r="B392" s="2"/>
      <c r="C392" s="52"/>
      <c r="D392" s="2"/>
      <c r="E392" s="9"/>
      <c r="F392" s="2"/>
      <c r="G392" s="2"/>
      <c r="H392" s="46"/>
      <c r="I392" s="5"/>
      <c r="J392" s="2"/>
      <c r="K392" s="2"/>
      <c r="L392" s="2"/>
      <c r="M392" s="2">
        <f>+SUMIF($C$2:$C392,C392,$K$2:$K392)-SUMIF($C$2:$C392,C392,$L$2:$L392)</f>
        <v>0</v>
      </c>
      <c r="N392" s="11">
        <f t="shared" si="17"/>
        <v>0</v>
      </c>
      <c r="O392" s="11"/>
      <c r="P392" s="11">
        <f t="shared" ca="1" si="19"/>
        <v>0</v>
      </c>
      <c r="Q392" s="5" t="e">
        <f t="shared" ca="1" si="18"/>
        <v>#DIV/0!</v>
      </c>
    </row>
    <row r="393" spans="2:17" x14ac:dyDescent="0.3">
      <c r="B393" s="2"/>
      <c r="C393" s="52"/>
      <c r="D393" s="2"/>
      <c r="E393" s="9"/>
      <c r="F393" s="2"/>
      <c r="G393" s="2"/>
      <c r="H393" s="46"/>
      <c r="I393" s="5"/>
      <c r="J393" s="2"/>
      <c r="K393" s="2"/>
      <c r="L393" s="2"/>
      <c r="M393" s="2">
        <f>+SUMIF($C$2:$C393,C393,$K$2:$K393)-SUMIF($C$2:$C393,C393,$L$2:$L393)</f>
        <v>0</v>
      </c>
      <c r="N393" s="11">
        <f t="shared" si="17"/>
        <v>0</v>
      </c>
      <c r="O393" s="11"/>
      <c r="P393" s="11">
        <f t="shared" ca="1" si="19"/>
        <v>0</v>
      </c>
      <c r="Q393" s="5" t="e">
        <f t="shared" ca="1" si="18"/>
        <v>#DIV/0!</v>
      </c>
    </row>
    <row r="394" spans="2:17" x14ac:dyDescent="0.3">
      <c r="B394" s="2"/>
      <c r="C394" s="52"/>
      <c r="D394" s="2"/>
      <c r="E394" s="9"/>
      <c r="F394" s="2"/>
      <c r="G394" s="2"/>
      <c r="H394" s="46"/>
      <c r="I394" s="5"/>
      <c r="J394" s="2"/>
      <c r="K394" s="2"/>
      <c r="L394" s="2"/>
      <c r="M394" s="2">
        <f>+SUMIF($C$2:$C394,C394,$K$2:$K394)-SUMIF($C$2:$C394,C394,$L$2:$L394)</f>
        <v>0</v>
      </c>
      <c r="N394" s="11">
        <f t="shared" si="17"/>
        <v>0</v>
      </c>
      <c r="O394" s="11"/>
      <c r="P394" s="11">
        <f t="shared" ca="1" si="19"/>
        <v>0</v>
      </c>
      <c r="Q394" s="5" t="e">
        <f t="shared" ca="1" si="18"/>
        <v>#DIV/0!</v>
      </c>
    </row>
    <row r="395" spans="2:17" x14ac:dyDescent="0.3">
      <c r="B395" s="2"/>
      <c r="C395" s="52"/>
      <c r="D395" s="2"/>
      <c r="E395" s="9"/>
      <c r="F395" s="2"/>
      <c r="G395" s="2"/>
      <c r="H395" s="46"/>
      <c r="I395" s="5"/>
      <c r="J395" s="2"/>
      <c r="K395" s="2"/>
      <c r="L395" s="2"/>
      <c r="M395" s="2">
        <f>+SUMIF($C$2:$C395,C395,$K$2:$K395)-SUMIF($C$2:$C395,C395,$L$2:$L395)</f>
        <v>0</v>
      </c>
      <c r="N395" s="11">
        <f t="shared" si="17"/>
        <v>0</v>
      </c>
      <c r="O395" s="11"/>
      <c r="P395" s="11">
        <f t="shared" ca="1" si="19"/>
        <v>0</v>
      </c>
      <c r="Q395" s="5" t="e">
        <f t="shared" ca="1" si="18"/>
        <v>#DIV/0!</v>
      </c>
    </row>
    <row r="396" spans="2:17" x14ac:dyDescent="0.3">
      <c r="B396" s="2"/>
      <c r="C396" s="52"/>
      <c r="D396" s="2"/>
      <c r="E396" s="9"/>
      <c r="F396" s="2"/>
      <c r="G396" s="2"/>
      <c r="H396" s="46"/>
      <c r="I396" s="5"/>
      <c r="J396" s="2"/>
      <c r="K396" s="2"/>
      <c r="L396" s="2"/>
      <c r="M396" s="2">
        <f>+SUMIF($C$2:$C396,C396,$K$2:$K396)-SUMIF($C$2:$C396,C396,$L$2:$L396)</f>
        <v>0</v>
      </c>
      <c r="N396" s="11">
        <f t="shared" si="17"/>
        <v>0</v>
      </c>
      <c r="O396" s="11"/>
      <c r="P396" s="11">
        <f t="shared" ca="1" si="19"/>
        <v>0</v>
      </c>
      <c r="Q396" s="5" t="e">
        <f t="shared" ca="1" si="18"/>
        <v>#DIV/0!</v>
      </c>
    </row>
    <row r="397" spans="2:17" x14ac:dyDescent="0.3">
      <c r="B397" s="2"/>
      <c r="C397" s="52"/>
      <c r="D397" s="2"/>
      <c r="E397" s="9"/>
      <c r="F397" s="2"/>
      <c r="G397" s="2"/>
      <c r="H397" s="46"/>
      <c r="I397" s="5"/>
      <c r="J397" s="2"/>
      <c r="K397" s="2"/>
      <c r="L397" s="2"/>
      <c r="M397" s="2">
        <f>+SUMIF($C$2:$C397,C397,$K$2:$K397)-SUMIF($C$2:$C397,C397,$L$2:$L397)</f>
        <v>0</v>
      </c>
      <c r="N397" s="11">
        <f t="shared" si="17"/>
        <v>0</v>
      </c>
      <c r="O397" s="11"/>
      <c r="P397" s="11">
        <f t="shared" ca="1" si="19"/>
        <v>0</v>
      </c>
      <c r="Q397" s="5" t="e">
        <f t="shared" ca="1" si="18"/>
        <v>#DIV/0!</v>
      </c>
    </row>
    <row r="398" spans="2:17" x14ac:dyDescent="0.3">
      <c r="B398" s="2"/>
      <c r="C398" s="52"/>
      <c r="D398" s="2"/>
      <c r="E398" s="9"/>
      <c r="F398" s="2"/>
      <c r="G398" s="2"/>
      <c r="H398" s="46"/>
      <c r="I398" s="5"/>
      <c r="J398" s="2"/>
      <c r="K398" s="2"/>
      <c r="L398" s="2"/>
      <c r="M398" s="2">
        <f>+SUMIF($C$2:$C398,C398,$K$2:$K398)-SUMIF($C$2:$C398,C398,$L$2:$L398)</f>
        <v>0</v>
      </c>
      <c r="N398" s="11">
        <f t="shared" si="17"/>
        <v>0</v>
      </c>
      <c r="O398" s="11"/>
      <c r="P398" s="11">
        <f t="shared" ca="1" si="19"/>
        <v>0</v>
      </c>
      <c r="Q398" s="5" t="e">
        <f t="shared" ca="1" si="18"/>
        <v>#DIV/0!</v>
      </c>
    </row>
    <row r="399" spans="2:17" x14ac:dyDescent="0.3">
      <c r="B399" s="2"/>
      <c r="C399" s="52"/>
      <c r="D399" s="2"/>
      <c r="E399" s="9"/>
      <c r="F399" s="2"/>
      <c r="G399" s="2"/>
      <c r="H399" s="46"/>
      <c r="I399" s="5"/>
      <c r="J399" s="2"/>
      <c r="K399" s="2"/>
      <c r="L399" s="2"/>
      <c r="M399" s="2">
        <f>+SUMIF($C$2:$C399,C399,$K$2:$K399)-SUMIF($C$2:$C399,C399,$L$2:$L399)</f>
        <v>0</v>
      </c>
      <c r="N399" s="11">
        <f t="shared" si="17"/>
        <v>0</v>
      </c>
      <c r="O399" s="11"/>
      <c r="P399" s="11">
        <f t="shared" ca="1" si="19"/>
        <v>0</v>
      </c>
      <c r="Q399" s="5" t="e">
        <f t="shared" ca="1" si="18"/>
        <v>#DIV/0!</v>
      </c>
    </row>
    <row r="400" spans="2:17" x14ac:dyDescent="0.3">
      <c r="B400" s="2"/>
      <c r="C400" s="52"/>
      <c r="D400" s="2"/>
      <c r="E400" s="9"/>
      <c r="F400" s="2"/>
      <c r="G400" s="2"/>
      <c r="H400" s="46"/>
      <c r="I400" s="5"/>
      <c r="J400" s="2"/>
      <c r="K400" s="2"/>
      <c r="L400" s="2"/>
      <c r="M400" s="2">
        <f>+SUMIF($C$2:$C400,C400,$K$2:$K400)-SUMIF($C$2:$C400,C400,$L$2:$L400)</f>
        <v>0</v>
      </c>
      <c r="N400" s="11">
        <f t="shared" si="17"/>
        <v>0</v>
      </c>
      <c r="O400" s="11"/>
      <c r="P400" s="11">
        <f t="shared" ca="1" si="19"/>
        <v>0</v>
      </c>
      <c r="Q400" s="5" t="e">
        <f t="shared" ca="1" si="18"/>
        <v>#DIV/0!</v>
      </c>
    </row>
    <row r="401" spans="2:17" x14ac:dyDescent="0.3">
      <c r="B401" s="2"/>
      <c r="C401" s="52"/>
      <c r="D401" s="2"/>
      <c r="E401" s="9"/>
      <c r="F401" s="2"/>
      <c r="G401" s="2"/>
      <c r="H401" s="46"/>
      <c r="I401" s="5"/>
      <c r="J401" s="2"/>
      <c r="K401" s="2"/>
      <c r="L401" s="2"/>
      <c r="M401" s="2">
        <f>+SUMIF($C$2:$C401,C401,$K$2:$K401)-SUMIF($C$2:$C401,C401,$L$2:$L401)</f>
        <v>0</v>
      </c>
      <c r="N401" s="11">
        <f t="shared" si="17"/>
        <v>0</v>
      </c>
      <c r="O401" s="11"/>
      <c r="P401" s="11">
        <f t="shared" ca="1" si="19"/>
        <v>0</v>
      </c>
      <c r="Q401" s="5" t="e">
        <f t="shared" ca="1" si="18"/>
        <v>#DIV/0!</v>
      </c>
    </row>
    <row r="402" spans="2:17" x14ac:dyDescent="0.3">
      <c r="B402" s="2"/>
      <c r="C402" s="52"/>
      <c r="D402" s="2"/>
      <c r="E402" s="9"/>
      <c r="F402" s="2"/>
      <c r="G402" s="2"/>
      <c r="H402" s="46"/>
      <c r="I402" s="5"/>
      <c r="J402" s="2"/>
      <c r="K402" s="2"/>
      <c r="L402" s="2"/>
      <c r="M402" s="2">
        <f>+SUMIF($C$2:$C402,C402,$K$2:$K402)-SUMIF($C$2:$C402,C402,$L$2:$L402)</f>
        <v>0</v>
      </c>
      <c r="N402" s="11">
        <f t="shared" si="17"/>
        <v>0</v>
      </c>
      <c r="O402" s="11"/>
      <c r="P402" s="11">
        <f t="shared" ca="1" si="19"/>
        <v>0</v>
      </c>
      <c r="Q402" s="5" t="e">
        <f t="shared" ca="1" si="18"/>
        <v>#DIV/0!</v>
      </c>
    </row>
    <row r="403" spans="2:17" x14ac:dyDescent="0.3">
      <c r="B403" s="2"/>
      <c r="C403" s="52"/>
      <c r="D403" s="2"/>
      <c r="E403" s="9"/>
      <c r="F403" s="2"/>
      <c r="G403" s="2"/>
      <c r="H403" s="46"/>
      <c r="I403" s="5"/>
      <c r="J403" s="2"/>
      <c r="K403" s="2"/>
      <c r="L403" s="2"/>
      <c r="M403" s="2">
        <f>+SUMIF($C$2:$C403,C403,$K$2:$K403)-SUMIF($C$2:$C403,C403,$L$2:$L403)</f>
        <v>0</v>
      </c>
      <c r="N403" s="11">
        <f t="shared" si="17"/>
        <v>0</v>
      </c>
      <c r="O403" s="11"/>
      <c r="P403" s="11">
        <f t="shared" ca="1" si="19"/>
        <v>0</v>
      </c>
      <c r="Q403" s="5" t="e">
        <f t="shared" ca="1" si="18"/>
        <v>#DIV/0!</v>
      </c>
    </row>
    <row r="404" spans="2:17" x14ac:dyDescent="0.3">
      <c r="B404" s="2"/>
      <c r="C404" s="52"/>
      <c r="D404" s="2"/>
      <c r="E404" s="9"/>
      <c r="F404" s="2"/>
      <c r="G404" s="2"/>
      <c r="H404" s="46"/>
      <c r="I404" s="5"/>
      <c r="J404" s="2"/>
      <c r="K404" s="2"/>
      <c r="L404" s="2"/>
      <c r="M404" s="2">
        <f>+SUMIF($C$2:$C404,C404,$K$2:$K404)-SUMIF($C$2:$C404,C404,$L$2:$L404)</f>
        <v>0</v>
      </c>
      <c r="N404" s="11">
        <f t="shared" si="17"/>
        <v>0</v>
      </c>
      <c r="O404" s="11"/>
      <c r="P404" s="11">
        <f t="shared" ca="1" si="19"/>
        <v>0</v>
      </c>
      <c r="Q404" s="5" t="e">
        <f t="shared" ca="1" si="18"/>
        <v>#DIV/0!</v>
      </c>
    </row>
    <row r="405" spans="2:17" x14ac:dyDescent="0.3">
      <c r="B405" s="2"/>
      <c r="C405" s="52"/>
      <c r="D405" s="2"/>
      <c r="E405" s="9"/>
      <c r="F405" s="2"/>
      <c r="G405" s="2"/>
      <c r="H405" s="46"/>
      <c r="I405" s="5"/>
      <c r="J405" s="2"/>
      <c r="K405" s="2"/>
      <c r="L405" s="2"/>
      <c r="M405" s="2">
        <f>+SUMIF($C$2:$C405,C405,$K$2:$K405)-SUMIF($C$2:$C405,C405,$L$2:$L405)</f>
        <v>0</v>
      </c>
      <c r="N405" s="11">
        <f t="shared" si="17"/>
        <v>0</v>
      </c>
      <c r="O405" s="11"/>
      <c r="P405" s="11">
        <f t="shared" ca="1" si="19"/>
        <v>0</v>
      </c>
      <c r="Q405" s="5" t="e">
        <f t="shared" ca="1" si="18"/>
        <v>#DIV/0!</v>
      </c>
    </row>
    <row r="406" spans="2:17" x14ac:dyDescent="0.3">
      <c r="B406" s="2"/>
      <c r="C406" s="52"/>
      <c r="D406" s="2"/>
      <c r="E406" s="9"/>
      <c r="F406" s="2"/>
      <c r="G406" s="2"/>
      <c r="H406" s="46"/>
      <c r="I406" s="5"/>
      <c r="J406" s="2"/>
      <c r="K406" s="2"/>
      <c r="L406" s="2"/>
      <c r="M406" s="2">
        <f>+SUMIF($C$2:$C406,C406,$K$2:$K406)-SUMIF($C$2:$C406,C406,$L$2:$L406)</f>
        <v>0</v>
      </c>
      <c r="N406" s="11">
        <f t="shared" si="17"/>
        <v>0</v>
      </c>
      <c r="O406" s="11"/>
      <c r="P406" s="11">
        <f t="shared" ca="1" si="19"/>
        <v>0</v>
      </c>
      <c r="Q406" s="5" t="e">
        <f t="shared" ca="1" si="18"/>
        <v>#DIV/0!</v>
      </c>
    </row>
    <row r="407" spans="2:17" x14ac:dyDescent="0.3">
      <c r="B407" s="2"/>
      <c r="C407" s="52"/>
      <c r="D407" s="2"/>
      <c r="E407" s="9"/>
      <c r="F407" s="2"/>
      <c r="G407" s="2"/>
      <c r="H407" s="46"/>
      <c r="I407" s="5"/>
      <c r="J407" s="2"/>
      <c r="K407" s="2"/>
      <c r="L407" s="2"/>
      <c r="M407" s="2">
        <f>+SUMIF($C$2:$C407,C407,$K$2:$K407)-SUMIF($C$2:$C407,C407,$L$2:$L407)</f>
        <v>0</v>
      </c>
      <c r="N407" s="11">
        <f t="shared" si="17"/>
        <v>0</v>
      </c>
      <c r="O407" s="11"/>
      <c r="P407" s="11">
        <f t="shared" ca="1" si="19"/>
        <v>0</v>
      </c>
      <c r="Q407" s="5" t="e">
        <f t="shared" ca="1" si="18"/>
        <v>#DIV/0!</v>
      </c>
    </row>
    <row r="408" spans="2:17" x14ac:dyDescent="0.3">
      <c r="B408" s="2"/>
      <c r="C408" s="52"/>
      <c r="D408" s="2"/>
      <c r="E408" s="9"/>
      <c r="F408" s="2"/>
      <c r="G408" s="2"/>
      <c r="H408" s="46"/>
      <c r="I408" s="5"/>
      <c r="J408" s="2"/>
      <c r="K408" s="2"/>
      <c r="L408" s="2"/>
      <c r="M408" s="2">
        <f>+SUMIF($C$2:$C408,C408,$K$2:$K408)-SUMIF($C$2:$C408,C408,$L$2:$L408)</f>
        <v>0</v>
      </c>
      <c r="N408" s="11">
        <f t="shared" si="17"/>
        <v>0</v>
      </c>
      <c r="O408" s="11"/>
      <c r="P408" s="11">
        <f t="shared" ca="1" si="19"/>
        <v>0</v>
      </c>
      <c r="Q408" s="5" t="e">
        <f t="shared" ca="1" si="18"/>
        <v>#DIV/0!</v>
      </c>
    </row>
    <row r="409" spans="2:17" x14ac:dyDescent="0.3">
      <c r="B409" s="2"/>
      <c r="C409" s="52"/>
      <c r="D409" s="2"/>
      <c r="E409" s="9"/>
      <c r="F409" s="2"/>
      <c r="G409" s="2"/>
      <c r="H409" s="46"/>
      <c r="I409" s="5"/>
      <c r="J409" s="2"/>
      <c r="K409" s="2"/>
      <c r="L409" s="2"/>
      <c r="M409" s="2">
        <f>+SUMIF($C$2:$C409,C409,$K$2:$K409)-SUMIF($C$2:$C409,C409,$L$2:$L409)</f>
        <v>0</v>
      </c>
      <c r="N409" s="11">
        <f t="shared" si="17"/>
        <v>0</v>
      </c>
      <c r="O409" s="11"/>
      <c r="P409" s="11">
        <f t="shared" ca="1" si="19"/>
        <v>0</v>
      </c>
      <c r="Q409" s="5" t="e">
        <f t="shared" ca="1" si="18"/>
        <v>#DIV/0!</v>
      </c>
    </row>
    <row r="410" spans="2:17" x14ac:dyDescent="0.3">
      <c r="B410" s="2"/>
      <c r="C410" s="52"/>
      <c r="D410" s="2"/>
      <c r="E410" s="9"/>
      <c r="F410" s="2"/>
      <c r="G410" s="2"/>
      <c r="H410" s="46"/>
      <c r="I410" s="5"/>
      <c r="J410" s="2"/>
      <c r="K410" s="2"/>
      <c r="L410" s="2"/>
      <c r="M410" s="2">
        <f>+SUMIF($C$2:$C410,C410,$K$2:$K410)-SUMIF($C$2:$C410,C410,$L$2:$L410)</f>
        <v>0</v>
      </c>
      <c r="N410" s="11">
        <f t="shared" si="17"/>
        <v>0</v>
      </c>
      <c r="O410" s="11"/>
      <c r="P410" s="11">
        <f t="shared" ca="1" si="19"/>
        <v>0</v>
      </c>
      <c r="Q410" s="5" t="e">
        <f t="shared" ca="1" si="18"/>
        <v>#DIV/0!</v>
      </c>
    </row>
    <row r="411" spans="2:17" x14ac:dyDescent="0.3">
      <c r="B411" s="2"/>
      <c r="C411" s="52"/>
      <c r="D411" s="2"/>
      <c r="E411" s="9"/>
      <c r="F411" s="2"/>
      <c r="G411" s="2"/>
      <c r="H411" s="46"/>
      <c r="I411" s="5"/>
      <c r="J411" s="2"/>
      <c r="K411" s="2"/>
      <c r="L411" s="2"/>
      <c r="M411" s="2">
        <f>+SUMIF($C$2:$C411,C411,$K$2:$K411)-SUMIF($C$2:$C411,C411,$L$2:$L411)</f>
        <v>0</v>
      </c>
      <c r="N411" s="11">
        <f t="shared" si="17"/>
        <v>0</v>
      </c>
      <c r="O411" s="11"/>
      <c r="P411" s="11">
        <f t="shared" ca="1" si="19"/>
        <v>0</v>
      </c>
      <c r="Q411" s="5" t="e">
        <f t="shared" ca="1" si="18"/>
        <v>#DIV/0!</v>
      </c>
    </row>
    <row r="412" spans="2:17" x14ac:dyDescent="0.3">
      <c r="B412" s="2"/>
      <c r="C412" s="52"/>
      <c r="D412" s="2"/>
      <c r="E412" s="9"/>
      <c r="F412" s="2"/>
      <c r="G412" s="2"/>
      <c r="H412" s="46"/>
      <c r="I412" s="5"/>
      <c r="J412" s="2"/>
      <c r="K412" s="2"/>
      <c r="L412" s="2"/>
      <c r="M412" s="2">
        <f>+SUMIF($C$2:$C412,C412,$K$2:$K412)-SUMIF($C$2:$C412,C412,$L$2:$L412)</f>
        <v>0</v>
      </c>
      <c r="N412" s="11">
        <f t="shared" si="17"/>
        <v>0</v>
      </c>
      <c r="O412" s="11"/>
      <c r="P412" s="11">
        <f t="shared" ca="1" si="19"/>
        <v>0</v>
      </c>
      <c r="Q412" s="5" t="e">
        <f t="shared" ca="1" si="18"/>
        <v>#DIV/0!</v>
      </c>
    </row>
    <row r="413" spans="2:17" x14ac:dyDescent="0.3">
      <c r="B413" s="2"/>
      <c r="C413" s="52"/>
      <c r="D413" s="2"/>
      <c r="E413" s="9"/>
      <c r="F413" s="2"/>
      <c r="G413" s="2"/>
      <c r="H413" s="46"/>
      <c r="I413" s="5"/>
      <c r="J413" s="2"/>
      <c r="K413" s="2"/>
      <c r="L413" s="2"/>
      <c r="M413" s="2">
        <f>+SUMIF($C$2:$C413,C413,$K$2:$K413)-SUMIF($C$2:$C413,C413,$L$2:$L413)</f>
        <v>0</v>
      </c>
      <c r="N413" s="11">
        <f t="shared" si="17"/>
        <v>0</v>
      </c>
      <c r="O413" s="11"/>
      <c r="P413" s="11">
        <f t="shared" ca="1" si="19"/>
        <v>0</v>
      </c>
      <c r="Q413" s="5" t="e">
        <f t="shared" ca="1" si="18"/>
        <v>#DIV/0!</v>
      </c>
    </row>
    <row r="414" spans="2:17" x14ac:dyDescent="0.3">
      <c r="B414" s="2"/>
      <c r="C414" s="52"/>
      <c r="D414" s="2"/>
      <c r="E414" s="9"/>
      <c r="F414" s="2"/>
      <c r="G414" s="2"/>
      <c r="H414" s="46"/>
      <c r="I414" s="5"/>
      <c r="J414" s="2"/>
      <c r="K414" s="2"/>
      <c r="L414" s="2"/>
      <c r="M414" s="2">
        <f>+SUMIF($C$2:$C414,C414,$K$2:$K414)-SUMIF($C$2:$C414,C414,$L$2:$L414)</f>
        <v>0</v>
      </c>
      <c r="N414" s="11">
        <f t="shared" si="17"/>
        <v>0</v>
      </c>
      <c r="O414" s="11"/>
      <c r="P414" s="11">
        <f t="shared" ca="1" si="19"/>
        <v>0</v>
      </c>
      <c r="Q414" s="5" t="e">
        <f t="shared" ca="1" si="18"/>
        <v>#DIV/0!</v>
      </c>
    </row>
    <row r="415" spans="2:17" x14ac:dyDescent="0.3">
      <c r="B415" s="2"/>
      <c r="C415" s="52"/>
      <c r="D415" s="2"/>
      <c r="E415" s="9"/>
      <c r="F415" s="2"/>
      <c r="G415" s="2"/>
      <c r="H415" s="46"/>
      <c r="I415" s="5"/>
      <c r="J415" s="2"/>
      <c r="K415" s="2"/>
      <c r="L415" s="2"/>
      <c r="M415" s="2">
        <f>+SUMIF($C$2:$C415,C415,$K$2:$K415)-SUMIF($C$2:$C415,C415,$L$2:$L415)</f>
        <v>0</v>
      </c>
      <c r="N415" s="11">
        <f t="shared" si="17"/>
        <v>0</v>
      </c>
      <c r="O415" s="11"/>
      <c r="P415" s="11">
        <f t="shared" ca="1" si="19"/>
        <v>0</v>
      </c>
      <c r="Q415" s="5" t="e">
        <f t="shared" ca="1" si="18"/>
        <v>#DIV/0!</v>
      </c>
    </row>
    <row r="416" spans="2:17" x14ac:dyDescent="0.3">
      <c r="B416" s="2"/>
      <c r="C416" s="52"/>
      <c r="D416" s="2"/>
      <c r="E416" s="9"/>
      <c r="F416" s="2"/>
      <c r="G416" s="2"/>
      <c r="H416" s="46"/>
      <c r="I416" s="5"/>
      <c r="J416" s="2"/>
      <c r="K416" s="2"/>
      <c r="L416" s="2"/>
      <c r="M416" s="2">
        <f>+SUMIF($C$2:$C416,C416,$K$2:$K416)-SUMIF($C$2:$C416,C416,$L$2:$L416)</f>
        <v>0</v>
      </c>
      <c r="N416" s="11">
        <f t="shared" si="17"/>
        <v>0</v>
      </c>
      <c r="O416" s="11"/>
      <c r="P416" s="11">
        <f t="shared" ca="1" si="19"/>
        <v>0</v>
      </c>
      <c r="Q416" s="5" t="e">
        <f t="shared" ca="1" si="18"/>
        <v>#DIV/0!</v>
      </c>
    </row>
    <row r="417" spans="2:17" x14ac:dyDescent="0.3">
      <c r="B417" s="2"/>
      <c r="C417" s="52"/>
      <c r="D417" s="2"/>
      <c r="E417" s="9"/>
      <c r="F417" s="2"/>
      <c r="G417" s="2"/>
      <c r="H417" s="46"/>
      <c r="I417" s="5"/>
      <c r="J417" s="2"/>
      <c r="K417" s="2"/>
      <c r="L417" s="2"/>
      <c r="M417" s="2">
        <f>+SUMIF($C$2:$C417,C417,$K$2:$K417)-SUMIF($C$2:$C417,C417,$L$2:$L417)</f>
        <v>0</v>
      </c>
      <c r="N417" s="11">
        <f t="shared" si="17"/>
        <v>0</v>
      </c>
      <c r="O417" s="11"/>
      <c r="P417" s="11">
        <f t="shared" ca="1" si="19"/>
        <v>0</v>
      </c>
      <c r="Q417" s="5" t="e">
        <f t="shared" ca="1" si="18"/>
        <v>#DIV/0!</v>
      </c>
    </row>
    <row r="418" spans="2:17" x14ac:dyDescent="0.3">
      <c r="B418" s="2"/>
      <c r="C418" s="52"/>
      <c r="D418" s="2"/>
      <c r="E418" s="9"/>
      <c r="F418" s="2"/>
      <c r="G418" s="2"/>
      <c r="H418" s="46"/>
      <c r="I418" s="5"/>
      <c r="J418" s="2"/>
      <c r="K418" s="2"/>
      <c r="L418" s="2"/>
      <c r="M418" s="2">
        <f>+SUMIF($C$2:$C418,C418,$K$2:$K418)-SUMIF($C$2:$C418,C418,$L$2:$L418)</f>
        <v>0</v>
      </c>
      <c r="N418" s="11">
        <f t="shared" si="17"/>
        <v>0</v>
      </c>
      <c r="O418" s="11"/>
      <c r="P418" s="11">
        <f t="shared" ca="1" si="19"/>
        <v>0</v>
      </c>
      <c r="Q418" s="5" t="e">
        <f t="shared" ca="1" si="18"/>
        <v>#DIV/0!</v>
      </c>
    </row>
    <row r="419" spans="2:17" x14ac:dyDescent="0.3">
      <c r="B419" s="2"/>
      <c r="C419" s="52"/>
      <c r="D419" s="2"/>
      <c r="E419" s="9"/>
      <c r="F419" s="2"/>
      <c r="G419" s="2"/>
      <c r="H419" s="46"/>
      <c r="I419" s="5"/>
      <c r="J419" s="2"/>
      <c r="K419" s="2"/>
      <c r="L419" s="2"/>
      <c r="M419" s="2">
        <f>+SUMIF($C$2:$C419,C419,$K$2:$K419)-SUMIF($C$2:$C419,C419,$L$2:$L419)</f>
        <v>0</v>
      </c>
      <c r="N419" s="11">
        <f t="shared" si="17"/>
        <v>0</v>
      </c>
      <c r="O419" s="11"/>
      <c r="P419" s="11">
        <f t="shared" ca="1" si="19"/>
        <v>0</v>
      </c>
      <c r="Q419" s="5" t="e">
        <f t="shared" ca="1" si="18"/>
        <v>#DIV/0!</v>
      </c>
    </row>
    <row r="420" spans="2:17" x14ac:dyDescent="0.3">
      <c r="B420" s="2"/>
      <c r="C420" s="52"/>
      <c r="D420" s="2"/>
      <c r="E420" s="9"/>
      <c r="F420" s="2"/>
      <c r="G420" s="2"/>
      <c r="H420" s="46"/>
      <c r="I420" s="5"/>
      <c r="J420" s="2"/>
      <c r="K420" s="2"/>
      <c r="L420" s="2"/>
      <c r="M420" s="2">
        <f>+SUMIF($C$2:$C420,C420,$K$2:$K420)-SUMIF($C$2:$C420,C420,$L$2:$L420)</f>
        <v>0</v>
      </c>
      <c r="N420" s="11">
        <f t="shared" si="17"/>
        <v>0</v>
      </c>
      <c r="O420" s="11"/>
      <c r="P420" s="11">
        <f t="shared" ca="1" si="19"/>
        <v>0</v>
      </c>
      <c r="Q420" s="5" t="e">
        <f t="shared" ca="1" si="18"/>
        <v>#DIV/0!</v>
      </c>
    </row>
    <row r="421" spans="2:17" x14ac:dyDescent="0.3">
      <c r="B421" s="2"/>
      <c r="C421" s="52"/>
      <c r="D421" s="2"/>
      <c r="E421" s="9"/>
      <c r="F421" s="2"/>
      <c r="G421" s="2"/>
      <c r="H421" s="46"/>
      <c r="I421" s="5"/>
      <c r="J421" s="2"/>
      <c r="K421" s="2"/>
      <c r="L421" s="2"/>
      <c r="M421" s="2">
        <f>+SUMIF($C$2:$C421,C421,$K$2:$K421)-SUMIF($C$2:$C421,C421,$L$2:$L421)</f>
        <v>0</v>
      </c>
      <c r="N421" s="11">
        <f t="shared" si="17"/>
        <v>0</v>
      </c>
      <c r="O421" s="11"/>
      <c r="P421" s="11">
        <f t="shared" ca="1" si="19"/>
        <v>0</v>
      </c>
      <c r="Q421" s="5" t="e">
        <f t="shared" ca="1" si="18"/>
        <v>#DIV/0!</v>
      </c>
    </row>
    <row r="422" spans="2:17" x14ac:dyDescent="0.3">
      <c r="B422" s="2"/>
      <c r="C422" s="52"/>
      <c r="D422" s="2"/>
      <c r="E422" s="9"/>
      <c r="F422" s="2"/>
      <c r="G422" s="2"/>
      <c r="H422" s="46"/>
      <c r="I422" s="5"/>
      <c r="J422" s="2"/>
      <c r="K422" s="2"/>
      <c r="L422" s="2"/>
      <c r="M422" s="2">
        <f>+SUMIF($C$2:$C422,C422,$K$2:$K422)-SUMIF($C$2:$C422,C422,$L$2:$L422)</f>
        <v>0</v>
      </c>
      <c r="N422" s="11">
        <f t="shared" si="17"/>
        <v>0</v>
      </c>
      <c r="O422" s="11"/>
      <c r="P422" s="11">
        <f t="shared" ca="1" si="19"/>
        <v>0</v>
      </c>
      <c r="Q422" s="5" t="e">
        <f t="shared" ca="1" si="18"/>
        <v>#DIV/0!</v>
      </c>
    </row>
    <row r="423" spans="2:17" x14ac:dyDescent="0.3">
      <c r="B423" s="2"/>
      <c r="C423" s="52"/>
      <c r="D423" s="2"/>
      <c r="E423" s="9"/>
      <c r="F423" s="2"/>
      <c r="G423" s="2"/>
      <c r="H423" s="46"/>
      <c r="I423" s="5"/>
      <c r="J423" s="2"/>
      <c r="K423" s="2"/>
      <c r="L423" s="2"/>
      <c r="M423" s="2">
        <f>+SUMIF($C$2:$C423,C423,$K$2:$K423)-SUMIF($C$2:$C423,C423,$L$2:$L423)</f>
        <v>0</v>
      </c>
      <c r="N423" s="11">
        <f t="shared" si="17"/>
        <v>0</v>
      </c>
      <c r="O423" s="11"/>
      <c r="P423" s="11">
        <f t="shared" ca="1" si="19"/>
        <v>0</v>
      </c>
      <c r="Q423" s="5" t="e">
        <f t="shared" ca="1" si="18"/>
        <v>#DIV/0!</v>
      </c>
    </row>
    <row r="424" spans="2:17" x14ac:dyDescent="0.3">
      <c r="B424" s="2"/>
      <c r="C424" s="52"/>
      <c r="D424" s="2"/>
      <c r="E424" s="9"/>
      <c r="F424" s="2"/>
      <c r="G424" s="2"/>
      <c r="H424" s="46"/>
      <c r="I424" s="5"/>
      <c r="J424" s="2"/>
      <c r="K424" s="2"/>
      <c r="L424" s="2"/>
      <c r="M424" s="2">
        <f>+SUMIF($C$2:$C424,C424,$K$2:$K424)-SUMIF($C$2:$C424,C424,$L$2:$L424)</f>
        <v>0</v>
      </c>
      <c r="N424" s="11">
        <f t="shared" si="17"/>
        <v>0</v>
      </c>
      <c r="O424" s="11"/>
      <c r="P424" s="11">
        <f t="shared" ca="1" si="19"/>
        <v>0</v>
      </c>
      <c r="Q424" s="5" t="e">
        <f t="shared" ca="1" si="18"/>
        <v>#DIV/0!</v>
      </c>
    </row>
    <row r="425" spans="2:17" x14ac:dyDescent="0.3">
      <c r="B425" s="2"/>
      <c r="C425" s="52"/>
      <c r="D425" s="2"/>
      <c r="E425" s="9"/>
      <c r="F425" s="2"/>
      <c r="G425" s="2"/>
      <c r="H425" s="46"/>
      <c r="I425" s="5"/>
      <c r="J425" s="2"/>
      <c r="K425" s="2"/>
      <c r="L425" s="2"/>
      <c r="M425" s="2">
        <f>+SUMIF($C$2:$C425,C425,$K$2:$K425)-SUMIF($C$2:$C425,C425,$L$2:$L425)</f>
        <v>0</v>
      </c>
      <c r="N425" s="11">
        <f t="shared" si="17"/>
        <v>0</v>
      </c>
      <c r="O425" s="11"/>
      <c r="P425" s="11">
        <f t="shared" ca="1" si="19"/>
        <v>0</v>
      </c>
      <c r="Q425" s="5" t="e">
        <f t="shared" ca="1" si="18"/>
        <v>#DIV/0!</v>
      </c>
    </row>
    <row r="426" spans="2:17" x14ac:dyDescent="0.3">
      <c r="B426" s="2"/>
      <c r="C426" s="52"/>
      <c r="D426" s="2"/>
      <c r="E426" s="9"/>
      <c r="F426" s="2"/>
      <c r="G426" s="2"/>
      <c r="H426" s="46"/>
      <c r="I426" s="5"/>
      <c r="J426" s="2"/>
      <c r="K426" s="2"/>
      <c r="L426" s="2"/>
      <c r="M426" s="2">
        <f>+SUMIF($C$2:$C426,C426,$K$2:$K426)-SUMIF($C$2:$C426,C426,$L$2:$L426)</f>
        <v>0</v>
      </c>
      <c r="N426" s="11">
        <f t="shared" si="17"/>
        <v>0</v>
      </c>
      <c r="O426" s="11"/>
      <c r="P426" s="11">
        <f t="shared" ca="1" si="19"/>
        <v>0</v>
      </c>
      <c r="Q426" s="5" t="e">
        <f t="shared" ca="1" si="18"/>
        <v>#DIV/0!</v>
      </c>
    </row>
    <row r="427" spans="2:17" x14ac:dyDescent="0.3">
      <c r="B427" s="2"/>
      <c r="C427" s="52"/>
      <c r="D427" s="2"/>
      <c r="E427" s="9"/>
      <c r="F427" s="2"/>
      <c r="G427" s="2"/>
      <c r="H427" s="46"/>
      <c r="I427" s="5"/>
      <c r="J427" s="2"/>
      <c r="K427" s="2"/>
      <c r="L427" s="2"/>
      <c r="M427" s="2">
        <f>+SUMIF($C$2:$C427,C427,$K$2:$K427)-SUMIF($C$2:$C427,C427,$L$2:$L427)</f>
        <v>0</v>
      </c>
      <c r="N427" s="11">
        <f t="shared" si="17"/>
        <v>0</v>
      </c>
      <c r="O427" s="11"/>
      <c r="P427" s="11">
        <f t="shared" ca="1" si="19"/>
        <v>0</v>
      </c>
      <c r="Q427" s="5" t="e">
        <f t="shared" ca="1" si="18"/>
        <v>#DIV/0!</v>
      </c>
    </row>
    <row r="428" spans="2:17" x14ac:dyDescent="0.3">
      <c r="B428" s="2"/>
      <c r="C428" s="52"/>
      <c r="D428" s="2"/>
      <c r="E428" s="9"/>
      <c r="F428" s="2"/>
      <c r="G428" s="2"/>
      <c r="H428" s="46"/>
      <c r="I428" s="5"/>
      <c r="J428" s="2"/>
      <c r="K428" s="2"/>
      <c r="L428" s="2"/>
      <c r="M428" s="2">
        <f>+SUMIF($C$2:$C428,C428,$K$2:$K428)-SUMIF($C$2:$C428,C428,$L$2:$L428)</f>
        <v>0</v>
      </c>
      <c r="N428" s="11">
        <f t="shared" si="17"/>
        <v>0</v>
      </c>
      <c r="O428" s="11"/>
      <c r="P428" s="11">
        <f t="shared" ca="1" si="19"/>
        <v>0</v>
      </c>
      <c r="Q428" s="5" t="e">
        <f t="shared" ca="1" si="18"/>
        <v>#DIV/0!</v>
      </c>
    </row>
    <row r="429" spans="2:17" x14ac:dyDescent="0.3">
      <c r="B429" s="2"/>
      <c r="C429" s="52"/>
      <c r="D429" s="2"/>
      <c r="E429" s="9"/>
      <c r="F429" s="2"/>
      <c r="G429" s="2"/>
      <c r="H429" s="46"/>
      <c r="I429" s="5"/>
      <c r="J429" s="2"/>
      <c r="K429" s="2"/>
      <c r="L429" s="2"/>
      <c r="M429" s="2">
        <f>+SUMIF($C$2:$C429,C429,$K$2:$K429)-SUMIF($C$2:$C429,C429,$L$2:$L429)</f>
        <v>0</v>
      </c>
      <c r="N429" s="11">
        <f t="shared" si="17"/>
        <v>0</v>
      </c>
      <c r="O429" s="11"/>
      <c r="P429" s="11">
        <f t="shared" ca="1" si="19"/>
        <v>0</v>
      </c>
      <c r="Q429" s="5" t="e">
        <f t="shared" ca="1" si="18"/>
        <v>#DIV/0!</v>
      </c>
    </row>
    <row r="430" spans="2:17" x14ac:dyDescent="0.3">
      <c r="B430" s="2"/>
      <c r="C430" s="52"/>
      <c r="D430" s="2"/>
      <c r="E430" s="9"/>
      <c r="F430" s="2"/>
      <c r="G430" s="2"/>
      <c r="H430" s="46"/>
      <c r="I430" s="5"/>
      <c r="J430" s="2"/>
      <c r="K430" s="2"/>
      <c r="L430" s="2"/>
      <c r="M430" s="2">
        <f>+SUMIF($C$2:$C430,C430,$K$2:$K430)-SUMIF($C$2:$C430,C430,$L$2:$L430)</f>
        <v>0</v>
      </c>
      <c r="N430" s="11">
        <f t="shared" si="17"/>
        <v>0</v>
      </c>
      <c r="O430" s="11"/>
      <c r="P430" s="11">
        <f t="shared" ca="1" si="19"/>
        <v>0</v>
      </c>
      <c r="Q430" s="5" t="e">
        <f t="shared" ca="1" si="18"/>
        <v>#DIV/0!</v>
      </c>
    </row>
    <row r="431" spans="2:17" x14ac:dyDescent="0.3">
      <c r="B431" s="2"/>
      <c r="C431" s="52"/>
      <c r="D431" s="2"/>
      <c r="E431" s="9"/>
      <c r="F431" s="2"/>
      <c r="G431" s="2"/>
      <c r="H431" s="46"/>
      <c r="I431" s="5"/>
      <c r="J431" s="2"/>
      <c r="K431" s="2"/>
      <c r="L431" s="2"/>
      <c r="M431" s="2">
        <f>+SUMIF($C$2:$C431,C431,$K$2:$K431)-SUMIF($C$2:$C431,C431,$L$2:$L431)</f>
        <v>0</v>
      </c>
      <c r="N431" s="11">
        <f t="shared" si="17"/>
        <v>0</v>
      </c>
      <c r="O431" s="11"/>
      <c r="P431" s="11">
        <f t="shared" ca="1" si="19"/>
        <v>0</v>
      </c>
      <c r="Q431" s="5" t="e">
        <f t="shared" ca="1" si="18"/>
        <v>#DIV/0!</v>
      </c>
    </row>
    <row r="432" spans="2:17" x14ac:dyDescent="0.3">
      <c r="B432" s="2"/>
      <c r="C432" s="52"/>
      <c r="D432" s="2"/>
      <c r="E432" s="9"/>
      <c r="F432" s="2"/>
      <c r="G432" s="2"/>
      <c r="H432" s="46"/>
      <c r="I432" s="5"/>
      <c r="J432" s="2"/>
      <c r="K432" s="2"/>
      <c r="L432" s="2"/>
      <c r="M432" s="2">
        <f>+SUMIF($C$2:$C432,C432,$K$2:$K432)-SUMIF($C$2:$C432,C432,$L$2:$L432)</f>
        <v>0</v>
      </c>
      <c r="N432" s="11">
        <f t="shared" si="17"/>
        <v>0</v>
      </c>
      <c r="O432" s="11"/>
      <c r="P432" s="11">
        <f t="shared" ca="1" si="19"/>
        <v>0</v>
      </c>
      <c r="Q432" s="5" t="e">
        <f t="shared" ca="1" si="18"/>
        <v>#DIV/0!</v>
      </c>
    </row>
    <row r="433" spans="2:17" x14ac:dyDescent="0.3">
      <c r="B433" s="2"/>
      <c r="C433" s="52"/>
      <c r="D433" s="2"/>
      <c r="E433" s="9"/>
      <c r="F433" s="2"/>
      <c r="G433" s="2"/>
      <c r="H433" s="46"/>
      <c r="I433" s="5"/>
      <c r="J433" s="2"/>
      <c r="K433" s="2"/>
      <c r="L433" s="2"/>
      <c r="M433" s="2">
        <f>+SUMIF($C$2:$C433,C433,$K$2:$K433)-SUMIF($C$2:$C433,C433,$L$2:$L433)</f>
        <v>0</v>
      </c>
      <c r="N433" s="11">
        <f t="shared" si="17"/>
        <v>0</v>
      </c>
      <c r="O433" s="11"/>
      <c r="P433" s="11">
        <f t="shared" ca="1" si="19"/>
        <v>0</v>
      </c>
      <c r="Q433" s="5" t="e">
        <f t="shared" ca="1" si="18"/>
        <v>#DIV/0!</v>
      </c>
    </row>
    <row r="434" spans="2:17" x14ac:dyDescent="0.3">
      <c r="B434" s="2"/>
      <c r="C434" s="52"/>
      <c r="D434" s="2"/>
      <c r="E434" s="9"/>
      <c r="F434" s="2"/>
      <c r="G434" s="2"/>
      <c r="H434" s="46"/>
      <c r="I434" s="5"/>
      <c r="J434" s="2"/>
      <c r="K434" s="2"/>
      <c r="L434" s="2"/>
      <c r="M434" s="2">
        <f>+SUMIF($C$2:$C434,C434,$K$2:$K434)-SUMIF($C$2:$C434,C434,$L$2:$L434)</f>
        <v>0</v>
      </c>
      <c r="N434" s="11">
        <f t="shared" si="17"/>
        <v>0</v>
      </c>
      <c r="O434" s="11"/>
      <c r="P434" s="11">
        <f t="shared" ca="1" si="19"/>
        <v>0</v>
      </c>
      <c r="Q434" s="5" t="e">
        <f t="shared" ca="1" si="18"/>
        <v>#DIV/0!</v>
      </c>
    </row>
    <row r="435" spans="2:17" x14ac:dyDescent="0.3">
      <c r="B435" s="2"/>
      <c r="C435" s="52"/>
      <c r="D435" s="2"/>
      <c r="E435" s="9"/>
      <c r="F435" s="2"/>
      <c r="G435" s="2"/>
      <c r="H435" s="46"/>
      <c r="I435" s="5"/>
      <c r="J435" s="2"/>
      <c r="K435" s="2"/>
      <c r="L435" s="2"/>
      <c r="M435" s="2">
        <f>+SUMIF($C$2:$C435,C435,$K$2:$K435)-SUMIF($C$2:$C435,C435,$L$2:$L435)</f>
        <v>0</v>
      </c>
      <c r="N435" s="11">
        <f t="shared" si="17"/>
        <v>0</v>
      </c>
      <c r="O435" s="11"/>
      <c r="P435" s="11">
        <f t="shared" ca="1" si="19"/>
        <v>0</v>
      </c>
      <c r="Q435" s="5" t="e">
        <f t="shared" ca="1" si="18"/>
        <v>#DIV/0!</v>
      </c>
    </row>
    <row r="436" spans="2:17" x14ac:dyDescent="0.3">
      <c r="B436" s="2"/>
      <c r="C436" s="52"/>
      <c r="D436" s="2"/>
      <c r="E436" s="9"/>
      <c r="F436" s="2"/>
      <c r="G436" s="2"/>
      <c r="H436" s="46"/>
      <c r="I436" s="5"/>
      <c r="J436" s="2"/>
      <c r="K436" s="2"/>
      <c r="L436" s="2"/>
      <c r="M436" s="2">
        <f>+SUMIF($C$2:$C436,C436,$K$2:$K436)-SUMIF($C$2:$C436,C436,$L$2:$L436)</f>
        <v>0</v>
      </c>
      <c r="N436" s="11">
        <f t="shared" si="17"/>
        <v>0</v>
      </c>
      <c r="O436" s="11"/>
      <c r="P436" s="11">
        <f t="shared" ca="1" si="19"/>
        <v>0</v>
      </c>
      <c r="Q436" s="5" t="e">
        <f t="shared" ca="1" si="18"/>
        <v>#DIV/0!</v>
      </c>
    </row>
    <row r="437" spans="2:17" x14ac:dyDescent="0.3">
      <c r="B437" s="2"/>
      <c r="C437" s="52"/>
      <c r="D437" s="2"/>
      <c r="E437" s="9"/>
      <c r="F437" s="2"/>
      <c r="G437" s="2"/>
      <c r="H437" s="46"/>
      <c r="I437" s="5"/>
      <c r="J437" s="2"/>
      <c r="K437" s="2"/>
      <c r="L437" s="2"/>
      <c r="M437" s="2">
        <f>+SUMIF($C$2:$C437,C437,$K$2:$K437)-SUMIF($C$2:$C437,C437,$L$2:$L437)</f>
        <v>0</v>
      </c>
      <c r="N437" s="11">
        <f t="shared" si="17"/>
        <v>0</v>
      </c>
      <c r="O437" s="11"/>
      <c r="P437" s="11">
        <f t="shared" ca="1" si="19"/>
        <v>0</v>
      </c>
      <c r="Q437" s="5" t="e">
        <f t="shared" ca="1" si="18"/>
        <v>#DIV/0!</v>
      </c>
    </row>
    <row r="438" spans="2:17" x14ac:dyDescent="0.3">
      <c r="B438" s="2"/>
      <c r="C438" s="52"/>
      <c r="D438" s="2"/>
      <c r="E438" s="9"/>
      <c r="F438" s="2"/>
      <c r="G438" s="2"/>
      <c r="H438" s="46"/>
      <c r="I438" s="5"/>
      <c r="J438" s="2"/>
      <c r="K438" s="2"/>
      <c r="L438" s="2"/>
      <c r="M438" s="2">
        <f>+SUMIF($C$2:$C438,C438,$K$2:$K438)-SUMIF($C$2:$C438,C438,$L$2:$L438)</f>
        <v>0</v>
      </c>
      <c r="N438" s="11">
        <f t="shared" si="17"/>
        <v>0</v>
      </c>
      <c r="O438" s="11"/>
      <c r="P438" s="11">
        <f t="shared" ca="1" si="19"/>
        <v>0</v>
      </c>
      <c r="Q438" s="5" t="e">
        <f t="shared" ca="1" si="18"/>
        <v>#DIV/0!</v>
      </c>
    </row>
    <row r="439" spans="2:17" x14ac:dyDescent="0.3">
      <c r="B439" s="2"/>
      <c r="C439" s="52"/>
      <c r="D439" s="2"/>
      <c r="E439" s="9"/>
      <c r="F439" s="2"/>
      <c r="G439" s="2"/>
      <c r="H439" s="46"/>
      <c r="I439" s="5"/>
      <c r="J439" s="2"/>
      <c r="K439" s="2"/>
      <c r="L439" s="2"/>
      <c r="M439" s="2">
        <f>+SUMIF($C$2:$C439,C439,$K$2:$K439)-SUMIF($C$2:$C439,C439,$L$2:$L439)</f>
        <v>0</v>
      </c>
      <c r="N439" s="11">
        <f t="shared" si="17"/>
        <v>0</v>
      </c>
      <c r="O439" s="11"/>
      <c r="P439" s="11">
        <f t="shared" ca="1" si="19"/>
        <v>0</v>
      </c>
      <c r="Q439" s="5" t="e">
        <f t="shared" ca="1" si="18"/>
        <v>#DIV/0!</v>
      </c>
    </row>
    <row r="440" spans="2:17" x14ac:dyDescent="0.3">
      <c r="B440" s="2"/>
      <c r="C440" s="52"/>
      <c r="D440" s="2"/>
      <c r="E440" s="9"/>
      <c r="F440" s="2"/>
      <c r="G440" s="2"/>
      <c r="H440" s="46"/>
      <c r="I440" s="5"/>
      <c r="J440" s="2"/>
      <c r="K440" s="2"/>
      <c r="L440" s="2"/>
      <c r="M440" s="2">
        <f>+SUMIF($C$2:$C440,C440,$K$2:$K440)-SUMIF($C$2:$C440,C440,$L$2:$L440)</f>
        <v>0</v>
      </c>
      <c r="N440" s="11">
        <f t="shared" si="17"/>
        <v>0</v>
      </c>
      <c r="O440" s="11"/>
      <c r="P440" s="11">
        <f t="shared" ca="1" si="19"/>
        <v>0</v>
      </c>
      <c r="Q440" s="5" t="e">
        <f t="shared" ca="1" si="18"/>
        <v>#DIV/0!</v>
      </c>
    </row>
    <row r="441" spans="2:17" x14ac:dyDescent="0.3">
      <c r="B441" s="2"/>
      <c r="C441" s="52"/>
      <c r="D441" s="2"/>
      <c r="E441" s="9"/>
      <c r="F441" s="2"/>
      <c r="G441" s="2"/>
      <c r="H441" s="46"/>
      <c r="I441" s="5"/>
      <c r="J441" s="2"/>
      <c r="K441" s="2"/>
      <c r="L441" s="2"/>
      <c r="M441" s="2">
        <f>+SUMIF($C$2:$C441,C441,$K$2:$K441)-SUMIF($C$2:$C441,C441,$L$2:$L441)</f>
        <v>0</v>
      </c>
      <c r="N441" s="11">
        <f t="shared" si="17"/>
        <v>0</v>
      </c>
      <c r="O441" s="11"/>
      <c r="P441" s="11">
        <f t="shared" ca="1" si="19"/>
        <v>0</v>
      </c>
      <c r="Q441" s="5" t="e">
        <f t="shared" ca="1" si="18"/>
        <v>#DIV/0!</v>
      </c>
    </row>
    <row r="442" spans="2:17" x14ac:dyDescent="0.3">
      <c r="B442" s="2"/>
      <c r="C442" s="52"/>
      <c r="D442" s="2"/>
      <c r="E442" s="9"/>
      <c r="F442" s="2"/>
      <c r="G442" s="2"/>
      <c r="H442" s="46"/>
      <c r="I442" s="5"/>
      <c r="J442" s="2"/>
      <c r="K442" s="2"/>
      <c r="L442" s="2"/>
      <c r="M442" s="2">
        <f>+SUMIF($C$2:$C442,C442,$K$2:$K442)-SUMIF($C$2:$C442,C442,$L$2:$L442)</f>
        <v>0</v>
      </c>
      <c r="N442" s="11">
        <f t="shared" si="17"/>
        <v>0</v>
      </c>
      <c r="O442" s="11"/>
      <c r="P442" s="11">
        <f t="shared" ca="1" si="19"/>
        <v>0</v>
      </c>
      <c r="Q442" s="5" t="e">
        <f t="shared" ca="1" si="18"/>
        <v>#DIV/0!</v>
      </c>
    </row>
    <row r="443" spans="2:17" x14ac:dyDescent="0.3">
      <c r="B443" s="2"/>
      <c r="C443" s="52"/>
      <c r="D443" s="2"/>
      <c r="E443" s="9"/>
      <c r="F443" s="2"/>
      <c r="G443" s="2"/>
      <c r="H443" s="46"/>
      <c r="I443" s="5"/>
      <c r="J443" s="2"/>
      <c r="K443" s="2"/>
      <c r="L443" s="2"/>
      <c r="M443" s="2">
        <f>+SUMIF($C$2:$C443,C443,$K$2:$K443)-SUMIF($C$2:$C443,C443,$L$2:$L443)</f>
        <v>0</v>
      </c>
      <c r="N443" s="11">
        <f t="shared" si="17"/>
        <v>0</v>
      </c>
      <c r="O443" s="11"/>
      <c r="P443" s="11">
        <f t="shared" ca="1" si="19"/>
        <v>0</v>
      </c>
      <c r="Q443" s="5" t="e">
        <f t="shared" ca="1" si="18"/>
        <v>#DIV/0!</v>
      </c>
    </row>
    <row r="444" spans="2:17" x14ac:dyDescent="0.3">
      <c r="B444" s="2"/>
      <c r="C444" s="52"/>
      <c r="D444" s="2"/>
      <c r="E444" s="9"/>
      <c r="F444" s="2"/>
      <c r="G444" s="2"/>
      <c r="H444" s="46"/>
      <c r="I444" s="5"/>
      <c r="J444" s="2"/>
      <c r="K444" s="2"/>
      <c r="L444" s="2"/>
      <c r="M444" s="2">
        <f>+SUMIF($C$2:$C444,C444,$K$2:$K444)-SUMIF($C$2:$C444,C444,$L$2:$L444)</f>
        <v>0</v>
      </c>
      <c r="N444" s="11">
        <f t="shared" si="17"/>
        <v>0</v>
      </c>
      <c r="O444" s="11"/>
      <c r="P444" s="11">
        <f t="shared" ca="1" si="19"/>
        <v>0</v>
      </c>
      <c r="Q444" s="5" t="e">
        <f t="shared" ca="1" si="18"/>
        <v>#DIV/0!</v>
      </c>
    </row>
    <row r="445" spans="2:17" x14ac:dyDescent="0.3">
      <c r="B445" s="2"/>
      <c r="C445" s="52"/>
      <c r="D445" s="2"/>
      <c r="E445" s="9"/>
      <c r="F445" s="2"/>
      <c r="G445" s="2"/>
      <c r="H445" s="46"/>
      <c r="I445" s="5"/>
      <c r="J445" s="2"/>
      <c r="K445" s="2"/>
      <c r="L445" s="2"/>
      <c r="M445" s="2">
        <f>+SUMIF($C$2:$C445,C445,$K$2:$K445)-SUMIF($C$2:$C445,C445,$L$2:$L445)</f>
        <v>0</v>
      </c>
      <c r="N445" s="11">
        <f t="shared" si="17"/>
        <v>0</v>
      </c>
      <c r="O445" s="11"/>
      <c r="P445" s="11">
        <f t="shared" ca="1" si="19"/>
        <v>0</v>
      </c>
      <c r="Q445" s="5" t="e">
        <f t="shared" ca="1" si="18"/>
        <v>#DIV/0!</v>
      </c>
    </row>
    <row r="446" spans="2:17" x14ac:dyDescent="0.3">
      <c r="B446" s="2"/>
      <c r="C446" s="52"/>
      <c r="D446" s="2"/>
      <c r="E446" s="9"/>
      <c r="F446" s="2"/>
      <c r="G446" s="2"/>
      <c r="H446" s="46"/>
      <c r="I446" s="5"/>
      <c r="J446" s="2"/>
      <c r="K446" s="2"/>
      <c r="L446" s="2"/>
      <c r="M446" s="2">
        <f>+SUMIF($C$2:$C446,C446,$K$2:$K446)-SUMIF($C$2:$C446,C446,$L$2:$L446)</f>
        <v>0</v>
      </c>
      <c r="N446" s="11">
        <f t="shared" si="17"/>
        <v>0</v>
      </c>
      <c r="O446" s="11"/>
      <c r="P446" s="11">
        <f t="shared" ca="1" si="19"/>
        <v>0</v>
      </c>
      <c r="Q446" s="5" t="e">
        <f t="shared" ca="1" si="18"/>
        <v>#DIV/0!</v>
      </c>
    </row>
    <row r="447" spans="2:17" x14ac:dyDescent="0.3">
      <c r="B447" s="2"/>
      <c r="C447" s="52"/>
      <c r="D447" s="2"/>
      <c r="E447" s="9"/>
      <c r="F447" s="2"/>
      <c r="G447" s="2"/>
      <c r="H447" s="46"/>
      <c r="I447" s="5"/>
      <c r="J447" s="2"/>
      <c r="K447" s="2"/>
      <c r="L447" s="2"/>
      <c r="M447" s="2">
        <f>+SUMIF($C$2:$C447,C447,$K$2:$K447)-SUMIF($C$2:$C447,C447,$L$2:$L447)</f>
        <v>0</v>
      </c>
      <c r="N447" s="11">
        <f t="shared" si="17"/>
        <v>0</v>
      </c>
      <c r="O447" s="11"/>
      <c r="P447" s="11">
        <f t="shared" ca="1" si="19"/>
        <v>0</v>
      </c>
      <c r="Q447" s="5" t="e">
        <f t="shared" ca="1" si="18"/>
        <v>#DIV/0!</v>
      </c>
    </row>
    <row r="448" spans="2:17" x14ac:dyDescent="0.3">
      <c r="B448" s="2"/>
      <c r="C448" s="52"/>
      <c r="D448" s="2"/>
      <c r="E448" s="9"/>
      <c r="F448" s="2"/>
      <c r="G448" s="2"/>
      <c r="H448" s="46"/>
      <c r="I448" s="5"/>
      <c r="J448" s="2"/>
      <c r="K448" s="2"/>
      <c r="L448" s="2"/>
      <c r="M448" s="2">
        <f>+SUMIF($C$2:$C448,C448,$K$2:$K448)-SUMIF($C$2:$C448,C448,$L$2:$L448)</f>
        <v>0</v>
      </c>
      <c r="N448" s="11">
        <f t="shared" si="17"/>
        <v>0</v>
      </c>
      <c r="O448" s="11"/>
      <c r="P448" s="11">
        <f t="shared" ca="1" si="19"/>
        <v>0</v>
      </c>
      <c r="Q448" s="5" t="e">
        <f t="shared" ca="1" si="18"/>
        <v>#DIV/0!</v>
      </c>
    </row>
    <row r="449" spans="2:17" x14ac:dyDescent="0.3">
      <c r="B449" s="2"/>
      <c r="C449" s="52"/>
      <c r="D449" s="2"/>
      <c r="E449" s="9"/>
      <c r="F449" s="2"/>
      <c r="G449" s="2"/>
      <c r="H449" s="46"/>
      <c r="I449" s="5"/>
      <c r="J449" s="2"/>
      <c r="K449" s="2"/>
      <c r="L449" s="2"/>
      <c r="M449" s="2">
        <f>+SUMIF($C$2:$C449,C449,$K$2:$K449)-SUMIF($C$2:$C449,C449,$L$2:$L449)</f>
        <v>0</v>
      </c>
      <c r="N449" s="11">
        <f t="shared" si="17"/>
        <v>0</v>
      </c>
      <c r="O449" s="11"/>
      <c r="P449" s="11">
        <f t="shared" ca="1" si="19"/>
        <v>0</v>
      </c>
      <c r="Q449" s="5" t="e">
        <f t="shared" ca="1" si="18"/>
        <v>#DIV/0!</v>
      </c>
    </row>
    <row r="450" spans="2:17" x14ac:dyDescent="0.3">
      <c r="B450" s="2"/>
      <c r="C450" s="52"/>
      <c r="D450" s="2"/>
      <c r="E450" s="9"/>
      <c r="F450" s="2"/>
      <c r="G450" s="2"/>
      <c r="H450" s="46"/>
      <c r="I450" s="5"/>
      <c r="J450" s="2"/>
      <c r="K450" s="2"/>
      <c r="L450" s="2"/>
      <c r="M450" s="2">
        <f>+SUMIF($C$2:$C450,C450,$K$2:$K450)-SUMIF($C$2:$C450,C450,$L$2:$L450)</f>
        <v>0</v>
      </c>
      <c r="N450" s="11">
        <f t="shared" si="17"/>
        <v>0</v>
      </c>
      <c r="O450" s="11"/>
      <c r="P450" s="11">
        <f t="shared" ca="1" si="19"/>
        <v>0</v>
      </c>
      <c r="Q450" s="5" t="e">
        <f t="shared" ca="1" si="18"/>
        <v>#DIV/0!</v>
      </c>
    </row>
    <row r="451" spans="2:17" x14ac:dyDescent="0.3">
      <c r="B451" s="2"/>
      <c r="C451" s="52"/>
      <c r="D451" s="2"/>
      <c r="E451" s="9"/>
      <c r="F451" s="2"/>
      <c r="G451" s="2"/>
      <c r="H451" s="46"/>
      <c r="I451" s="5"/>
      <c r="J451" s="2"/>
      <c r="K451" s="2"/>
      <c r="L451" s="2"/>
      <c r="M451" s="2">
        <f>+SUMIF($C$2:$C451,C451,$K$2:$K451)-SUMIF($C$2:$C451,C451,$L$2:$L451)</f>
        <v>0</v>
      </c>
      <c r="N451" s="11">
        <f t="shared" si="17"/>
        <v>0</v>
      </c>
      <c r="O451" s="11"/>
      <c r="P451" s="11">
        <f t="shared" ca="1" si="19"/>
        <v>0</v>
      </c>
      <c r="Q451" s="5" t="e">
        <f t="shared" ca="1" si="18"/>
        <v>#DIV/0!</v>
      </c>
    </row>
    <row r="452" spans="2:17" x14ac:dyDescent="0.3">
      <c r="B452" s="2"/>
      <c r="C452" s="52"/>
      <c r="D452" s="2"/>
      <c r="E452" s="9"/>
      <c r="F452" s="2"/>
      <c r="G452" s="2"/>
      <c r="H452" s="46"/>
      <c r="I452" s="5"/>
      <c r="J452" s="2"/>
      <c r="K452" s="2"/>
      <c r="L452" s="2"/>
      <c r="M452" s="2">
        <f>+SUMIF($C$2:$C452,C452,$K$2:$K452)-SUMIF($C$2:$C452,C452,$L$2:$L452)</f>
        <v>0</v>
      </c>
      <c r="N452" s="11">
        <f t="shared" ref="N452:N515" si="20">+K452*J452</f>
        <v>0</v>
      </c>
      <c r="O452" s="11"/>
      <c r="P452" s="11">
        <f t="shared" ca="1" si="19"/>
        <v>0</v>
      </c>
      <c r="Q452" s="5" t="e">
        <f t="shared" ref="Q452:Q515" ca="1" si="21">+P452/M452</f>
        <v>#DIV/0!</v>
      </c>
    </row>
    <row r="453" spans="2:17" x14ac:dyDescent="0.3">
      <c r="B453" s="2"/>
      <c r="C453" s="52"/>
      <c r="D453" s="2"/>
      <c r="E453" s="9"/>
      <c r="F453" s="2"/>
      <c r="G453" s="2"/>
      <c r="H453" s="46"/>
      <c r="I453" s="5"/>
      <c r="J453" s="2"/>
      <c r="K453" s="2"/>
      <c r="L453" s="2"/>
      <c r="M453" s="2">
        <f>+SUMIF($C$2:$C453,C453,$K$2:$K453)-SUMIF($C$2:$C453,C453,$L$2:$L453)</f>
        <v>0</v>
      </c>
      <c r="N453" s="11">
        <f t="shared" si="20"/>
        <v>0</v>
      </c>
      <c r="O453" s="11"/>
      <c r="P453" s="11">
        <f t="shared" ca="1" si="19"/>
        <v>0</v>
      </c>
      <c r="Q453" s="5" t="e">
        <f t="shared" ca="1" si="21"/>
        <v>#DIV/0!</v>
      </c>
    </row>
    <row r="454" spans="2:17" x14ac:dyDescent="0.3">
      <c r="B454" s="2"/>
      <c r="C454" s="52"/>
      <c r="D454" s="2"/>
      <c r="E454" s="9"/>
      <c r="F454" s="2"/>
      <c r="G454" s="2"/>
      <c r="H454" s="46"/>
      <c r="I454" s="5"/>
      <c r="J454" s="2"/>
      <c r="K454" s="2"/>
      <c r="L454" s="2"/>
      <c r="M454" s="2">
        <f>+SUMIF($C$2:$C454,C454,$K$2:$K454)-SUMIF($C$2:$C454,C454,$L$2:$L454)</f>
        <v>0</v>
      </c>
      <c r="N454" s="11">
        <f t="shared" si="20"/>
        <v>0</v>
      </c>
      <c r="O454" s="11"/>
      <c r="P454" s="11">
        <f t="shared" ref="P454:P517" ca="1" si="22">+SUMIF($C$3:$O$19,C454,$N$3:$N$25)-SUMIF($C$3:$O$19,C454,$O$3:$O$25)</f>
        <v>0</v>
      </c>
      <c r="Q454" s="5" t="e">
        <f t="shared" ca="1" si="21"/>
        <v>#DIV/0!</v>
      </c>
    </row>
    <row r="455" spans="2:17" x14ac:dyDescent="0.3">
      <c r="B455" s="2"/>
      <c r="C455" s="52"/>
      <c r="D455" s="2"/>
      <c r="E455" s="9"/>
      <c r="F455" s="2"/>
      <c r="G455" s="2"/>
      <c r="H455" s="46"/>
      <c r="I455" s="5"/>
      <c r="J455" s="2"/>
      <c r="K455" s="2"/>
      <c r="L455" s="2"/>
      <c r="M455" s="2">
        <f>+SUMIF($C$2:$C455,C455,$K$2:$K455)-SUMIF($C$2:$C455,C455,$L$2:$L455)</f>
        <v>0</v>
      </c>
      <c r="N455" s="11">
        <f t="shared" si="20"/>
        <v>0</v>
      </c>
      <c r="O455" s="11"/>
      <c r="P455" s="11">
        <f t="shared" ca="1" si="22"/>
        <v>0</v>
      </c>
      <c r="Q455" s="5" t="e">
        <f t="shared" ca="1" si="21"/>
        <v>#DIV/0!</v>
      </c>
    </row>
    <row r="456" spans="2:17" x14ac:dyDescent="0.3">
      <c r="B456" s="2"/>
      <c r="C456" s="52"/>
      <c r="D456" s="2"/>
      <c r="E456" s="9"/>
      <c r="F456" s="2"/>
      <c r="G456" s="2"/>
      <c r="H456" s="46"/>
      <c r="I456" s="5"/>
      <c r="J456" s="2"/>
      <c r="K456" s="2"/>
      <c r="L456" s="2"/>
      <c r="M456" s="2">
        <f>+SUMIF($C$2:$C456,C456,$K$2:$K456)-SUMIF($C$2:$C456,C456,$L$2:$L456)</f>
        <v>0</v>
      </c>
      <c r="N456" s="11">
        <f t="shared" si="20"/>
        <v>0</v>
      </c>
      <c r="O456" s="11"/>
      <c r="P456" s="11">
        <f t="shared" ca="1" si="22"/>
        <v>0</v>
      </c>
      <c r="Q456" s="5" t="e">
        <f t="shared" ca="1" si="21"/>
        <v>#DIV/0!</v>
      </c>
    </row>
    <row r="457" spans="2:17" x14ac:dyDescent="0.3">
      <c r="B457" s="2"/>
      <c r="C457" s="52"/>
      <c r="D457" s="2"/>
      <c r="E457" s="9"/>
      <c r="F457" s="2"/>
      <c r="G457" s="2"/>
      <c r="H457" s="46"/>
      <c r="I457" s="5"/>
      <c r="J457" s="2"/>
      <c r="K457" s="2"/>
      <c r="L457" s="2"/>
      <c r="M457" s="2">
        <f>+SUMIF($C$2:$C457,C457,$K$2:$K457)-SUMIF($C$2:$C457,C457,$L$2:$L457)</f>
        <v>0</v>
      </c>
      <c r="N457" s="11">
        <f t="shared" si="20"/>
        <v>0</v>
      </c>
      <c r="O457" s="11"/>
      <c r="P457" s="11">
        <f t="shared" ca="1" si="22"/>
        <v>0</v>
      </c>
      <c r="Q457" s="5" t="e">
        <f t="shared" ca="1" si="21"/>
        <v>#DIV/0!</v>
      </c>
    </row>
    <row r="458" spans="2:17" x14ac:dyDescent="0.3">
      <c r="B458" s="2"/>
      <c r="C458" s="52"/>
      <c r="D458" s="2"/>
      <c r="E458" s="9"/>
      <c r="F458" s="2"/>
      <c r="G458" s="2"/>
      <c r="H458" s="46"/>
      <c r="I458" s="5"/>
      <c r="J458" s="2"/>
      <c r="K458" s="2"/>
      <c r="L458" s="2"/>
      <c r="M458" s="2">
        <f>+SUMIF($C$2:$C458,C458,$K$2:$K458)-SUMIF($C$2:$C458,C458,$L$2:$L458)</f>
        <v>0</v>
      </c>
      <c r="N458" s="11">
        <f t="shared" si="20"/>
        <v>0</v>
      </c>
      <c r="O458" s="11"/>
      <c r="P458" s="11">
        <f t="shared" ca="1" si="22"/>
        <v>0</v>
      </c>
      <c r="Q458" s="5" t="e">
        <f t="shared" ca="1" si="21"/>
        <v>#DIV/0!</v>
      </c>
    </row>
    <row r="459" spans="2:17" x14ac:dyDescent="0.3">
      <c r="B459" s="2"/>
      <c r="C459" s="52"/>
      <c r="D459" s="2"/>
      <c r="E459" s="9"/>
      <c r="F459" s="2"/>
      <c r="G459" s="2"/>
      <c r="H459" s="46"/>
      <c r="I459" s="5"/>
      <c r="J459" s="2"/>
      <c r="K459" s="2"/>
      <c r="L459" s="2"/>
      <c r="M459" s="2">
        <f>+SUMIF($C$2:$C459,C459,$K$2:$K459)-SUMIF($C$2:$C459,C459,$L$2:$L459)</f>
        <v>0</v>
      </c>
      <c r="N459" s="11">
        <f t="shared" si="20"/>
        <v>0</v>
      </c>
      <c r="O459" s="11"/>
      <c r="P459" s="11">
        <f t="shared" ca="1" si="22"/>
        <v>0</v>
      </c>
      <c r="Q459" s="5" t="e">
        <f t="shared" ca="1" si="21"/>
        <v>#DIV/0!</v>
      </c>
    </row>
    <row r="460" spans="2:17" x14ac:dyDescent="0.3">
      <c r="B460" s="2"/>
      <c r="C460" s="52"/>
      <c r="D460" s="2"/>
      <c r="E460" s="9"/>
      <c r="F460" s="2"/>
      <c r="G460" s="2"/>
      <c r="H460" s="46"/>
      <c r="I460" s="5"/>
      <c r="J460" s="2"/>
      <c r="K460" s="2"/>
      <c r="L460" s="2"/>
      <c r="M460" s="2">
        <f>+SUMIF($C$2:$C460,C460,$K$2:$K460)-SUMIF($C$2:$C460,C460,$L$2:$L460)</f>
        <v>0</v>
      </c>
      <c r="N460" s="11">
        <f t="shared" si="20"/>
        <v>0</v>
      </c>
      <c r="O460" s="11"/>
      <c r="P460" s="11">
        <f t="shared" ca="1" si="22"/>
        <v>0</v>
      </c>
      <c r="Q460" s="5" t="e">
        <f t="shared" ca="1" si="21"/>
        <v>#DIV/0!</v>
      </c>
    </row>
    <row r="461" spans="2:17" x14ac:dyDescent="0.3">
      <c r="B461" s="2"/>
      <c r="C461" s="52"/>
      <c r="D461" s="2"/>
      <c r="E461" s="9"/>
      <c r="F461" s="2"/>
      <c r="G461" s="2"/>
      <c r="H461" s="46"/>
      <c r="I461" s="5"/>
      <c r="J461" s="2"/>
      <c r="K461" s="2"/>
      <c r="L461" s="2"/>
      <c r="M461" s="2">
        <f>+SUMIF($C$2:$C461,C461,$K$2:$K461)-SUMIF($C$2:$C461,C461,$L$2:$L461)</f>
        <v>0</v>
      </c>
      <c r="N461" s="11">
        <f t="shared" si="20"/>
        <v>0</v>
      </c>
      <c r="O461" s="11"/>
      <c r="P461" s="11">
        <f t="shared" ca="1" si="22"/>
        <v>0</v>
      </c>
      <c r="Q461" s="5" t="e">
        <f t="shared" ca="1" si="21"/>
        <v>#DIV/0!</v>
      </c>
    </row>
    <row r="462" spans="2:17" x14ac:dyDescent="0.3">
      <c r="B462" s="2"/>
      <c r="C462" s="52"/>
      <c r="D462" s="2"/>
      <c r="E462" s="9"/>
      <c r="F462" s="2"/>
      <c r="G462" s="2"/>
      <c r="H462" s="46"/>
      <c r="I462" s="5"/>
      <c r="J462" s="2"/>
      <c r="K462" s="2"/>
      <c r="L462" s="2"/>
      <c r="M462" s="2">
        <f>+SUMIF($C$2:$C462,C462,$K$2:$K462)-SUMIF($C$2:$C462,C462,$L$2:$L462)</f>
        <v>0</v>
      </c>
      <c r="N462" s="11">
        <f t="shared" si="20"/>
        <v>0</v>
      </c>
      <c r="O462" s="11"/>
      <c r="P462" s="11">
        <f t="shared" ca="1" si="22"/>
        <v>0</v>
      </c>
      <c r="Q462" s="5" t="e">
        <f t="shared" ca="1" si="21"/>
        <v>#DIV/0!</v>
      </c>
    </row>
    <row r="463" spans="2:17" x14ac:dyDescent="0.3">
      <c r="B463" s="2"/>
      <c r="C463" s="52"/>
      <c r="D463" s="2"/>
      <c r="E463" s="9"/>
      <c r="F463" s="2"/>
      <c r="G463" s="2"/>
      <c r="H463" s="46"/>
      <c r="I463" s="5"/>
      <c r="J463" s="2"/>
      <c r="K463" s="2"/>
      <c r="L463" s="2"/>
      <c r="M463" s="2">
        <f>+SUMIF($C$2:$C463,C463,$K$2:$K463)-SUMIF($C$2:$C463,C463,$L$2:$L463)</f>
        <v>0</v>
      </c>
      <c r="N463" s="11">
        <f t="shared" si="20"/>
        <v>0</v>
      </c>
      <c r="O463" s="11"/>
      <c r="P463" s="11">
        <f t="shared" ca="1" si="22"/>
        <v>0</v>
      </c>
      <c r="Q463" s="5" t="e">
        <f t="shared" ca="1" si="21"/>
        <v>#DIV/0!</v>
      </c>
    </row>
    <row r="464" spans="2:17" x14ac:dyDescent="0.3">
      <c r="B464" s="2"/>
      <c r="C464" s="52"/>
      <c r="D464" s="2"/>
      <c r="E464" s="9"/>
      <c r="F464" s="2"/>
      <c r="G464" s="2"/>
      <c r="H464" s="46"/>
      <c r="I464" s="5"/>
      <c r="J464" s="2"/>
      <c r="K464" s="2"/>
      <c r="L464" s="2"/>
      <c r="M464" s="2">
        <f>+SUMIF($C$2:$C464,C464,$K$2:$K464)-SUMIF($C$2:$C464,C464,$L$2:$L464)</f>
        <v>0</v>
      </c>
      <c r="N464" s="11">
        <f t="shared" si="20"/>
        <v>0</v>
      </c>
      <c r="O464" s="11"/>
      <c r="P464" s="11">
        <f t="shared" ca="1" si="22"/>
        <v>0</v>
      </c>
      <c r="Q464" s="5" t="e">
        <f t="shared" ca="1" si="21"/>
        <v>#DIV/0!</v>
      </c>
    </row>
    <row r="465" spans="2:17" x14ac:dyDescent="0.3">
      <c r="B465" s="2"/>
      <c r="C465" s="52"/>
      <c r="D465" s="2"/>
      <c r="E465" s="9"/>
      <c r="F465" s="2"/>
      <c r="G465" s="2"/>
      <c r="H465" s="46"/>
      <c r="I465" s="5"/>
      <c r="J465" s="2"/>
      <c r="K465" s="2"/>
      <c r="L465" s="2"/>
      <c r="M465" s="2">
        <f>+SUMIF($C$2:$C465,C465,$K$2:$K465)-SUMIF($C$2:$C465,C465,$L$2:$L465)</f>
        <v>0</v>
      </c>
      <c r="N465" s="11">
        <f t="shared" si="20"/>
        <v>0</v>
      </c>
      <c r="O465" s="11"/>
      <c r="P465" s="11">
        <f t="shared" ca="1" si="22"/>
        <v>0</v>
      </c>
      <c r="Q465" s="5" t="e">
        <f t="shared" ca="1" si="21"/>
        <v>#DIV/0!</v>
      </c>
    </row>
    <row r="466" spans="2:17" x14ac:dyDescent="0.3">
      <c r="B466" s="2"/>
      <c r="C466" s="52"/>
      <c r="D466" s="2"/>
      <c r="E466" s="9"/>
      <c r="F466" s="2"/>
      <c r="G466" s="2"/>
      <c r="H466" s="46"/>
      <c r="I466" s="5"/>
      <c r="J466" s="2"/>
      <c r="K466" s="2"/>
      <c r="L466" s="2"/>
      <c r="M466" s="2">
        <f>+SUMIF($C$2:$C466,C466,$K$2:$K466)-SUMIF($C$2:$C466,C466,$L$2:$L466)</f>
        <v>0</v>
      </c>
      <c r="N466" s="11">
        <f t="shared" si="20"/>
        <v>0</v>
      </c>
      <c r="O466" s="11"/>
      <c r="P466" s="11">
        <f t="shared" ca="1" si="22"/>
        <v>0</v>
      </c>
      <c r="Q466" s="5" t="e">
        <f t="shared" ca="1" si="21"/>
        <v>#DIV/0!</v>
      </c>
    </row>
    <row r="467" spans="2:17" x14ac:dyDescent="0.3">
      <c r="B467" s="2"/>
      <c r="C467" s="52"/>
      <c r="D467" s="2"/>
      <c r="E467" s="9"/>
      <c r="F467" s="2"/>
      <c r="G467" s="2"/>
      <c r="H467" s="46"/>
      <c r="I467" s="5"/>
      <c r="J467" s="2"/>
      <c r="K467" s="2"/>
      <c r="L467" s="2"/>
      <c r="M467" s="2">
        <f>+SUMIF($C$2:$C467,C467,$K$2:$K467)-SUMIF($C$2:$C467,C467,$L$2:$L467)</f>
        <v>0</v>
      </c>
      <c r="N467" s="11">
        <f t="shared" si="20"/>
        <v>0</v>
      </c>
      <c r="O467" s="11"/>
      <c r="P467" s="11">
        <f t="shared" ca="1" si="22"/>
        <v>0</v>
      </c>
      <c r="Q467" s="5" t="e">
        <f t="shared" ca="1" si="21"/>
        <v>#DIV/0!</v>
      </c>
    </row>
    <row r="468" spans="2:17" x14ac:dyDescent="0.3">
      <c r="B468" s="2"/>
      <c r="C468" s="52"/>
      <c r="D468" s="2"/>
      <c r="E468" s="9"/>
      <c r="F468" s="2"/>
      <c r="G468" s="2"/>
      <c r="H468" s="46"/>
      <c r="I468" s="5"/>
      <c r="J468" s="2"/>
      <c r="K468" s="2"/>
      <c r="L468" s="2"/>
      <c r="M468" s="2">
        <f>+SUMIF($C$2:$C468,C468,$K$2:$K468)-SUMIF($C$2:$C468,C468,$L$2:$L468)</f>
        <v>0</v>
      </c>
      <c r="N468" s="11">
        <f t="shared" si="20"/>
        <v>0</v>
      </c>
      <c r="O468" s="11"/>
      <c r="P468" s="11">
        <f t="shared" ca="1" si="22"/>
        <v>0</v>
      </c>
      <c r="Q468" s="5" t="e">
        <f t="shared" ca="1" si="21"/>
        <v>#DIV/0!</v>
      </c>
    </row>
    <row r="469" spans="2:17" x14ac:dyDescent="0.3">
      <c r="B469" s="2"/>
      <c r="C469" s="52"/>
      <c r="D469" s="2"/>
      <c r="E469" s="9"/>
      <c r="F469" s="2"/>
      <c r="G469" s="2"/>
      <c r="H469" s="46"/>
      <c r="I469" s="5"/>
      <c r="J469" s="2"/>
      <c r="K469" s="2"/>
      <c r="L469" s="2"/>
      <c r="M469" s="2">
        <f>+SUMIF($C$2:$C469,C469,$K$2:$K469)-SUMIF($C$2:$C469,C469,$L$2:$L469)</f>
        <v>0</v>
      </c>
      <c r="N469" s="11">
        <f t="shared" si="20"/>
        <v>0</v>
      </c>
      <c r="O469" s="11"/>
      <c r="P469" s="11">
        <f t="shared" ca="1" si="22"/>
        <v>0</v>
      </c>
      <c r="Q469" s="5" t="e">
        <f t="shared" ca="1" si="21"/>
        <v>#DIV/0!</v>
      </c>
    </row>
    <row r="470" spans="2:17" x14ac:dyDescent="0.3">
      <c r="B470" s="2"/>
      <c r="C470" s="52"/>
      <c r="D470" s="2"/>
      <c r="E470" s="9"/>
      <c r="F470" s="2"/>
      <c r="G470" s="2"/>
      <c r="H470" s="46"/>
      <c r="I470" s="5"/>
      <c r="J470" s="2"/>
      <c r="K470" s="2"/>
      <c r="L470" s="2"/>
      <c r="M470" s="2">
        <f>+SUMIF($C$2:$C470,C470,$K$2:$K470)-SUMIF($C$2:$C470,C470,$L$2:$L470)</f>
        <v>0</v>
      </c>
      <c r="N470" s="11">
        <f t="shared" si="20"/>
        <v>0</v>
      </c>
      <c r="O470" s="11"/>
      <c r="P470" s="11">
        <f t="shared" ca="1" si="22"/>
        <v>0</v>
      </c>
      <c r="Q470" s="5" t="e">
        <f t="shared" ca="1" si="21"/>
        <v>#DIV/0!</v>
      </c>
    </row>
    <row r="471" spans="2:17" x14ac:dyDescent="0.3">
      <c r="B471" s="2"/>
      <c r="C471" s="52"/>
      <c r="D471" s="2"/>
      <c r="E471" s="9"/>
      <c r="F471" s="2"/>
      <c r="G471" s="2"/>
      <c r="H471" s="46"/>
      <c r="I471" s="5"/>
      <c r="J471" s="2"/>
      <c r="K471" s="2"/>
      <c r="L471" s="2"/>
      <c r="M471" s="2">
        <f>+SUMIF($C$2:$C471,C471,$K$2:$K471)-SUMIF($C$2:$C471,C471,$L$2:$L471)</f>
        <v>0</v>
      </c>
      <c r="N471" s="11">
        <f t="shared" si="20"/>
        <v>0</v>
      </c>
      <c r="O471" s="11"/>
      <c r="P471" s="11">
        <f t="shared" ca="1" si="22"/>
        <v>0</v>
      </c>
      <c r="Q471" s="5" t="e">
        <f t="shared" ca="1" si="21"/>
        <v>#DIV/0!</v>
      </c>
    </row>
    <row r="472" spans="2:17" x14ac:dyDescent="0.3">
      <c r="B472" s="2"/>
      <c r="C472" s="52"/>
      <c r="D472" s="2"/>
      <c r="E472" s="9"/>
      <c r="F472" s="2"/>
      <c r="G472" s="2"/>
      <c r="H472" s="46"/>
      <c r="I472" s="5"/>
      <c r="J472" s="2"/>
      <c r="K472" s="2"/>
      <c r="L472" s="2"/>
      <c r="M472" s="2">
        <f>+SUMIF($C$2:$C472,C472,$K$2:$K472)-SUMIF($C$2:$C472,C472,$L$2:$L472)</f>
        <v>0</v>
      </c>
      <c r="N472" s="11">
        <f t="shared" si="20"/>
        <v>0</v>
      </c>
      <c r="O472" s="11"/>
      <c r="P472" s="11">
        <f t="shared" ca="1" si="22"/>
        <v>0</v>
      </c>
      <c r="Q472" s="5" t="e">
        <f t="shared" ca="1" si="21"/>
        <v>#DIV/0!</v>
      </c>
    </row>
    <row r="473" spans="2:17" x14ac:dyDescent="0.3">
      <c r="B473" s="2"/>
      <c r="C473" s="52"/>
      <c r="D473" s="2"/>
      <c r="E473" s="9"/>
      <c r="F473" s="2"/>
      <c r="G473" s="2"/>
      <c r="H473" s="46"/>
      <c r="I473" s="5"/>
      <c r="J473" s="2"/>
      <c r="K473" s="2"/>
      <c r="L473" s="2"/>
      <c r="M473" s="2">
        <f>+SUMIF($C$2:$C473,C473,$K$2:$K473)-SUMIF($C$2:$C473,C473,$L$2:$L473)</f>
        <v>0</v>
      </c>
      <c r="N473" s="11">
        <f t="shared" si="20"/>
        <v>0</v>
      </c>
      <c r="O473" s="11"/>
      <c r="P473" s="11">
        <f t="shared" ca="1" si="22"/>
        <v>0</v>
      </c>
      <c r="Q473" s="5" t="e">
        <f t="shared" ca="1" si="21"/>
        <v>#DIV/0!</v>
      </c>
    </row>
    <row r="474" spans="2:17" x14ac:dyDescent="0.3">
      <c r="B474" s="2"/>
      <c r="C474" s="52"/>
      <c r="D474" s="2"/>
      <c r="E474" s="9"/>
      <c r="F474" s="2"/>
      <c r="G474" s="2"/>
      <c r="H474" s="46"/>
      <c r="I474" s="5"/>
      <c r="J474" s="2"/>
      <c r="K474" s="2"/>
      <c r="L474" s="2"/>
      <c r="M474" s="2">
        <f>+SUMIF($C$2:$C474,C474,$K$2:$K474)-SUMIF($C$2:$C474,C474,$L$2:$L474)</f>
        <v>0</v>
      </c>
      <c r="N474" s="11">
        <f t="shared" si="20"/>
        <v>0</v>
      </c>
      <c r="O474" s="11"/>
      <c r="P474" s="11">
        <f t="shared" ca="1" si="22"/>
        <v>0</v>
      </c>
      <c r="Q474" s="5" t="e">
        <f t="shared" ca="1" si="21"/>
        <v>#DIV/0!</v>
      </c>
    </row>
    <row r="475" spans="2:17" x14ac:dyDescent="0.3">
      <c r="B475" s="2"/>
      <c r="C475" s="52"/>
      <c r="D475" s="2"/>
      <c r="E475" s="9"/>
      <c r="F475" s="2"/>
      <c r="G475" s="2"/>
      <c r="H475" s="46"/>
      <c r="I475" s="5"/>
      <c r="J475" s="2"/>
      <c r="K475" s="2"/>
      <c r="L475" s="2"/>
      <c r="M475" s="2">
        <f>+SUMIF($C$2:$C475,C475,$K$2:$K475)-SUMIF($C$2:$C475,C475,$L$2:$L475)</f>
        <v>0</v>
      </c>
      <c r="N475" s="11">
        <f t="shared" si="20"/>
        <v>0</v>
      </c>
      <c r="O475" s="11"/>
      <c r="P475" s="11">
        <f t="shared" ca="1" si="22"/>
        <v>0</v>
      </c>
      <c r="Q475" s="5" t="e">
        <f t="shared" ca="1" si="21"/>
        <v>#DIV/0!</v>
      </c>
    </row>
    <row r="476" spans="2:17" x14ac:dyDescent="0.3">
      <c r="B476" s="2"/>
      <c r="C476" s="52"/>
      <c r="D476" s="2"/>
      <c r="E476" s="9"/>
      <c r="F476" s="2"/>
      <c r="G476" s="2"/>
      <c r="H476" s="46"/>
      <c r="I476" s="5"/>
      <c r="J476" s="2"/>
      <c r="K476" s="2"/>
      <c r="L476" s="2"/>
      <c r="M476" s="2">
        <f>+SUMIF($C$2:$C476,C476,$K$2:$K476)-SUMIF($C$2:$C476,C476,$L$2:$L476)</f>
        <v>0</v>
      </c>
      <c r="N476" s="11">
        <f t="shared" si="20"/>
        <v>0</v>
      </c>
      <c r="O476" s="11"/>
      <c r="P476" s="11">
        <f t="shared" ca="1" si="22"/>
        <v>0</v>
      </c>
      <c r="Q476" s="5" t="e">
        <f t="shared" ca="1" si="21"/>
        <v>#DIV/0!</v>
      </c>
    </row>
    <row r="477" spans="2:17" x14ac:dyDescent="0.3">
      <c r="B477" s="2"/>
      <c r="C477" s="52"/>
      <c r="D477" s="2"/>
      <c r="E477" s="9"/>
      <c r="F477" s="2"/>
      <c r="G477" s="2"/>
      <c r="H477" s="46"/>
      <c r="I477" s="5"/>
      <c r="J477" s="2"/>
      <c r="K477" s="2"/>
      <c r="L477" s="2"/>
      <c r="M477" s="2">
        <f>+SUMIF($C$2:$C477,C477,$K$2:$K477)-SUMIF($C$2:$C477,C477,$L$2:$L477)</f>
        <v>0</v>
      </c>
      <c r="N477" s="11">
        <f t="shared" si="20"/>
        <v>0</v>
      </c>
      <c r="O477" s="11"/>
      <c r="P477" s="11">
        <f t="shared" ca="1" si="22"/>
        <v>0</v>
      </c>
      <c r="Q477" s="5" t="e">
        <f t="shared" ca="1" si="21"/>
        <v>#DIV/0!</v>
      </c>
    </row>
    <row r="478" spans="2:17" x14ac:dyDescent="0.3">
      <c r="B478" s="2"/>
      <c r="C478" s="52"/>
      <c r="D478" s="2"/>
      <c r="E478" s="9"/>
      <c r="F478" s="2"/>
      <c r="G478" s="2"/>
      <c r="H478" s="46"/>
      <c r="I478" s="5"/>
      <c r="J478" s="2"/>
      <c r="K478" s="2"/>
      <c r="L478" s="2"/>
      <c r="M478" s="2">
        <f>+SUMIF($C$2:$C478,C478,$K$2:$K478)-SUMIF($C$2:$C478,C478,$L$2:$L478)</f>
        <v>0</v>
      </c>
      <c r="N478" s="11">
        <f t="shared" si="20"/>
        <v>0</v>
      </c>
      <c r="O478" s="11"/>
      <c r="P478" s="11">
        <f t="shared" ca="1" si="22"/>
        <v>0</v>
      </c>
      <c r="Q478" s="5" t="e">
        <f t="shared" ca="1" si="21"/>
        <v>#DIV/0!</v>
      </c>
    </row>
    <row r="479" spans="2:17" x14ac:dyDescent="0.3">
      <c r="B479" s="2"/>
      <c r="C479" s="52"/>
      <c r="D479" s="2"/>
      <c r="E479" s="9"/>
      <c r="F479" s="2"/>
      <c r="G479" s="2"/>
      <c r="H479" s="46"/>
      <c r="I479" s="5"/>
      <c r="J479" s="2"/>
      <c r="K479" s="2"/>
      <c r="L479" s="2"/>
      <c r="M479" s="2">
        <f>+SUMIF($C$2:$C479,C479,$K$2:$K479)-SUMIF($C$2:$C479,C479,$L$2:$L479)</f>
        <v>0</v>
      </c>
      <c r="N479" s="11">
        <f t="shared" si="20"/>
        <v>0</v>
      </c>
      <c r="O479" s="11"/>
      <c r="P479" s="11">
        <f t="shared" ca="1" si="22"/>
        <v>0</v>
      </c>
      <c r="Q479" s="5" t="e">
        <f t="shared" ca="1" si="21"/>
        <v>#DIV/0!</v>
      </c>
    </row>
    <row r="480" spans="2:17" x14ac:dyDescent="0.3">
      <c r="B480" s="2"/>
      <c r="C480" s="52"/>
      <c r="D480" s="2"/>
      <c r="E480" s="9"/>
      <c r="F480" s="2"/>
      <c r="G480" s="2"/>
      <c r="H480" s="46"/>
      <c r="I480" s="5"/>
      <c r="J480" s="2"/>
      <c r="K480" s="2"/>
      <c r="L480" s="2"/>
      <c r="M480" s="2">
        <f>+SUMIF($C$2:$C480,C480,$K$2:$K480)-SUMIF($C$2:$C480,C480,$L$2:$L480)</f>
        <v>0</v>
      </c>
      <c r="N480" s="11">
        <f t="shared" si="20"/>
        <v>0</v>
      </c>
      <c r="O480" s="11"/>
      <c r="P480" s="11">
        <f t="shared" ca="1" si="22"/>
        <v>0</v>
      </c>
      <c r="Q480" s="5" t="e">
        <f t="shared" ca="1" si="21"/>
        <v>#DIV/0!</v>
      </c>
    </row>
    <row r="481" spans="2:17" x14ac:dyDescent="0.3">
      <c r="B481" s="2"/>
      <c r="C481" s="52"/>
      <c r="D481" s="2"/>
      <c r="E481" s="9"/>
      <c r="F481" s="2"/>
      <c r="G481" s="2"/>
      <c r="H481" s="46"/>
      <c r="I481" s="5"/>
      <c r="J481" s="2"/>
      <c r="K481" s="2"/>
      <c r="L481" s="2"/>
      <c r="M481" s="2">
        <f>+SUMIF($C$2:$C481,C481,$K$2:$K481)-SUMIF($C$2:$C481,C481,$L$2:$L481)</f>
        <v>0</v>
      </c>
      <c r="N481" s="11">
        <f t="shared" si="20"/>
        <v>0</v>
      </c>
      <c r="O481" s="11"/>
      <c r="P481" s="11">
        <f t="shared" ca="1" si="22"/>
        <v>0</v>
      </c>
      <c r="Q481" s="5" t="e">
        <f t="shared" ca="1" si="21"/>
        <v>#DIV/0!</v>
      </c>
    </row>
    <row r="482" spans="2:17" x14ac:dyDescent="0.3">
      <c r="B482" s="2"/>
      <c r="C482" s="52"/>
      <c r="D482" s="2"/>
      <c r="E482" s="9"/>
      <c r="F482" s="2"/>
      <c r="G482" s="2"/>
      <c r="H482" s="46"/>
      <c r="I482" s="5"/>
      <c r="J482" s="2"/>
      <c r="K482" s="2"/>
      <c r="L482" s="2"/>
      <c r="M482" s="2">
        <f>+SUMIF($C$2:$C482,C482,$K$2:$K482)-SUMIF($C$2:$C482,C482,$L$2:$L482)</f>
        <v>0</v>
      </c>
      <c r="N482" s="11">
        <f t="shared" si="20"/>
        <v>0</v>
      </c>
      <c r="O482" s="11"/>
      <c r="P482" s="11">
        <f t="shared" ca="1" si="22"/>
        <v>0</v>
      </c>
      <c r="Q482" s="5" t="e">
        <f t="shared" ca="1" si="21"/>
        <v>#DIV/0!</v>
      </c>
    </row>
    <row r="483" spans="2:17" x14ac:dyDescent="0.3">
      <c r="B483" s="2"/>
      <c r="C483" s="52"/>
      <c r="D483" s="2"/>
      <c r="E483" s="9"/>
      <c r="F483" s="2"/>
      <c r="G483" s="2"/>
      <c r="H483" s="46"/>
      <c r="I483" s="5"/>
      <c r="J483" s="2"/>
      <c r="K483" s="2"/>
      <c r="L483" s="2"/>
      <c r="M483" s="2">
        <f>+SUMIF($C$2:$C483,C483,$K$2:$K483)-SUMIF($C$2:$C483,C483,$L$2:$L483)</f>
        <v>0</v>
      </c>
      <c r="N483" s="11">
        <f t="shared" si="20"/>
        <v>0</v>
      </c>
      <c r="O483" s="11"/>
      <c r="P483" s="11">
        <f t="shared" ca="1" si="22"/>
        <v>0</v>
      </c>
      <c r="Q483" s="5" t="e">
        <f t="shared" ca="1" si="21"/>
        <v>#DIV/0!</v>
      </c>
    </row>
    <row r="484" spans="2:17" x14ac:dyDescent="0.3">
      <c r="B484" s="2"/>
      <c r="C484" s="52"/>
      <c r="D484" s="2"/>
      <c r="E484" s="9"/>
      <c r="F484" s="2"/>
      <c r="G484" s="2"/>
      <c r="H484" s="46"/>
      <c r="I484" s="5"/>
      <c r="J484" s="2"/>
      <c r="K484" s="2"/>
      <c r="L484" s="2"/>
      <c r="M484" s="2">
        <f>+SUMIF($C$2:$C484,C484,$K$2:$K484)-SUMIF($C$2:$C484,C484,$L$2:$L484)</f>
        <v>0</v>
      </c>
      <c r="N484" s="11">
        <f t="shared" si="20"/>
        <v>0</v>
      </c>
      <c r="O484" s="11"/>
      <c r="P484" s="11">
        <f t="shared" ca="1" si="22"/>
        <v>0</v>
      </c>
      <c r="Q484" s="5" t="e">
        <f t="shared" ca="1" si="21"/>
        <v>#DIV/0!</v>
      </c>
    </row>
    <row r="485" spans="2:17" x14ac:dyDescent="0.3">
      <c r="B485" s="2"/>
      <c r="C485" s="52"/>
      <c r="D485" s="2"/>
      <c r="E485" s="9"/>
      <c r="F485" s="2"/>
      <c r="G485" s="2"/>
      <c r="H485" s="46"/>
      <c r="I485" s="5"/>
      <c r="J485" s="2"/>
      <c r="K485" s="2"/>
      <c r="L485" s="2"/>
      <c r="M485" s="2">
        <f>+SUMIF($C$2:$C485,C485,$K$2:$K485)-SUMIF($C$2:$C485,C485,$L$2:$L485)</f>
        <v>0</v>
      </c>
      <c r="N485" s="11">
        <f t="shared" si="20"/>
        <v>0</v>
      </c>
      <c r="O485" s="11"/>
      <c r="P485" s="11">
        <f t="shared" ca="1" si="22"/>
        <v>0</v>
      </c>
      <c r="Q485" s="5" t="e">
        <f t="shared" ca="1" si="21"/>
        <v>#DIV/0!</v>
      </c>
    </row>
    <row r="486" spans="2:17" x14ac:dyDescent="0.3">
      <c r="B486" s="2"/>
      <c r="C486" s="52"/>
      <c r="D486" s="2"/>
      <c r="E486" s="9"/>
      <c r="F486" s="2"/>
      <c r="G486" s="2"/>
      <c r="H486" s="46"/>
      <c r="I486" s="5"/>
      <c r="J486" s="2"/>
      <c r="K486" s="2"/>
      <c r="L486" s="2"/>
      <c r="M486" s="2">
        <f>+SUMIF($C$2:$C486,C486,$K$2:$K486)-SUMIF($C$2:$C486,C486,$L$2:$L486)</f>
        <v>0</v>
      </c>
      <c r="N486" s="11">
        <f t="shared" si="20"/>
        <v>0</v>
      </c>
      <c r="O486" s="11"/>
      <c r="P486" s="11">
        <f t="shared" ca="1" si="22"/>
        <v>0</v>
      </c>
      <c r="Q486" s="5" t="e">
        <f t="shared" ca="1" si="21"/>
        <v>#DIV/0!</v>
      </c>
    </row>
    <row r="487" spans="2:17" x14ac:dyDescent="0.3">
      <c r="B487" s="2"/>
      <c r="C487" s="52"/>
      <c r="D487" s="2"/>
      <c r="E487" s="9"/>
      <c r="F487" s="2"/>
      <c r="G487" s="2"/>
      <c r="H487" s="46"/>
      <c r="I487" s="5"/>
      <c r="J487" s="2"/>
      <c r="K487" s="2"/>
      <c r="L487" s="2"/>
      <c r="M487" s="2">
        <f>+SUMIF($C$2:$C487,C487,$K$2:$K487)-SUMIF($C$2:$C487,C487,$L$2:$L487)</f>
        <v>0</v>
      </c>
      <c r="N487" s="11">
        <f t="shared" si="20"/>
        <v>0</v>
      </c>
      <c r="O487" s="11"/>
      <c r="P487" s="11">
        <f t="shared" ca="1" si="22"/>
        <v>0</v>
      </c>
      <c r="Q487" s="5" t="e">
        <f t="shared" ca="1" si="21"/>
        <v>#DIV/0!</v>
      </c>
    </row>
    <row r="488" spans="2:17" x14ac:dyDescent="0.3">
      <c r="B488" s="2"/>
      <c r="C488" s="52"/>
      <c r="D488" s="2"/>
      <c r="E488" s="9"/>
      <c r="F488" s="2"/>
      <c r="G488" s="2"/>
      <c r="H488" s="46"/>
      <c r="I488" s="5"/>
      <c r="J488" s="2"/>
      <c r="K488" s="2"/>
      <c r="L488" s="2"/>
      <c r="M488" s="2">
        <f>+SUMIF($C$2:$C488,C488,$K$2:$K488)-SUMIF($C$2:$C488,C488,$L$2:$L488)</f>
        <v>0</v>
      </c>
      <c r="N488" s="11">
        <f t="shared" si="20"/>
        <v>0</v>
      </c>
      <c r="O488" s="11"/>
      <c r="P488" s="11">
        <f t="shared" ca="1" si="22"/>
        <v>0</v>
      </c>
      <c r="Q488" s="5" t="e">
        <f t="shared" ca="1" si="21"/>
        <v>#DIV/0!</v>
      </c>
    </row>
    <row r="489" spans="2:17" x14ac:dyDescent="0.3">
      <c r="B489" s="2"/>
      <c r="C489" s="52"/>
      <c r="D489" s="2"/>
      <c r="E489" s="9"/>
      <c r="F489" s="2"/>
      <c r="G489" s="2"/>
      <c r="H489" s="46"/>
      <c r="I489" s="5"/>
      <c r="J489" s="2"/>
      <c r="K489" s="2"/>
      <c r="L489" s="2"/>
      <c r="M489" s="2">
        <f>+SUMIF($C$2:$C489,C489,$K$2:$K489)-SUMIF($C$2:$C489,C489,$L$2:$L489)</f>
        <v>0</v>
      </c>
      <c r="N489" s="11">
        <f t="shared" si="20"/>
        <v>0</v>
      </c>
      <c r="O489" s="11"/>
      <c r="P489" s="11">
        <f t="shared" ca="1" si="22"/>
        <v>0</v>
      </c>
      <c r="Q489" s="5" t="e">
        <f t="shared" ca="1" si="21"/>
        <v>#DIV/0!</v>
      </c>
    </row>
    <row r="490" spans="2:17" x14ac:dyDescent="0.3">
      <c r="B490" s="2"/>
      <c r="C490" s="52"/>
      <c r="D490" s="2"/>
      <c r="E490" s="9"/>
      <c r="F490" s="2"/>
      <c r="G490" s="2"/>
      <c r="H490" s="46"/>
      <c r="I490" s="5"/>
      <c r="J490" s="2"/>
      <c r="K490" s="2"/>
      <c r="L490" s="2"/>
      <c r="M490" s="2">
        <f>+SUMIF($C$2:$C490,C490,$K$2:$K490)-SUMIF($C$2:$C490,C490,$L$2:$L490)</f>
        <v>0</v>
      </c>
      <c r="N490" s="11">
        <f t="shared" si="20"/>
        <v>0</v>
      </c>
      <c r="O490" s="11"/>
      <c r="P490" s="11">
        <f t="shared" ca="1" si="22"/>
        <v>0</v>
      </c>
      <c r="Q490" s="5" t="e">
        <f t="shared" ca="1" si="21"/>
        <v>#DIV/0!</v>
      </c>
    </row>
    <row r="491" spans="2:17" x14ac:dyDescent="0.3">
      <c r="B491" s="2"/>
      <c r="C491" s="52"/>
      <c r="D491" s="2"/>
      <c r="E491" s="9"/>
      <c r="F491" s="2"/>
      <c r="G491" s="2"/>
      <c r="H491" s="46"/>
      <c r="I491" s="5"/>
      <c r="J491" s="2"/>
      <c r="K491" s="2"/>
      <c r="L491" s="2"/>
      <c r="M491" s="2">
        <f>+SUMIF($C$2:$C491,C491,$K$2:$K491)-SUMIF($C$2:$C491,C491,$L$2:$L491)</f>
        <v>0</v>
      </c>
      <c r="N491" s="11">
        <f t="shared" si="20"/>
        <v>0</v>
      </c>
      <c r="O491" s="11"/>
      <c r="P491" s="11">
        <f t="shared" ca="1" si="22"/>
        <v>0</v>
      </c>
      <c r="Q491" s="5" t="e">
        <f t="shared" ca="1" si="21"/>
        <v>#DIV/0!</v>
      </c>
    </row>
    <row r="492" spans="2:17" x14ac:dyDescent="0.3">
      <c r="B492" s="2"/>
      <c r="C492" s="52"/>
      <c r="D492" s="2"/>
      <c r="E492" s="9"/>
      <c r="F492" s="2"/>
      <c r="G492" s="2"/>
      <c r="H492" s="46"/>
      <c r="I492" s="5"/>
      <c r="J492" s="2"/>
      <c r="K492" s="2"/>
      <c r="L492" s="2"/>
      <c r="M492" s="2">
        <f>+SUMIF($C$2:$C492,C492,$K$2:$K492)-SUMIF($C$2:$C492,C492,$L$2:$L492)</f>
        <v>0</v>
      </c>
      <c r="N492" s="11">
        <f t="shared" si="20"/>
        <v>0</v>
      </c>
      <c r="O492" s="11"/>
      <c r="P492" s="11">
        <f t="shared" ca="1" si="22"/>
        <v>0</v>
      </c>
      <c r="Q492" s="5" t="e">
        <f t="shared" ca="1" si="21"/>
        <v>#DIV/0!</v>
      </c>
    </row>
    <row r="493" spans="2:17" x14ac:dyDescent="0.3">
      <c r="B493" s="2"/>
      <c r="C493" s="52"/>
      <c r="D493" s="2"/>
      <c r="E493" s="9"/>
      <c r="F493" s="2"/>
      <c r="G493" s="2"/>
      <c r="H493" s="46"/>
      <c r="I493" s="5"/>
      <c r="J493" s="2"/>
      <c r="K493" s="2"/>
      <c r="L493" s="2"/>
      <c r="M493" s="2">
        <f>+SUMIF($C$2:$C493,C493,$K$2:$K493)-SUMIF($C$2:$C493,C493,$L$2:$L493)</f>
        <v>0</v>
      </c>
      <c r="N493" s="11">
        <f t="shared" si="20"/>
        <v>0</v>
      </c>
      <c r="O493" s="11"/>
      <c r="P493" s="11">
        <f t="shared" ca="1" si="22"/>
        <v>0</v>
      </c>
      <c r="Q493" s="5" t="e">
        <f t="shared" ca="1" si="21"/>
        <v>#DIV/0!</v>
      </c>
    </row>
    <row r="494" spans="2:17" x14ac:dyDescent="0.3">
      <c r="B494" s="2"/>
      <c r="C494" s="52"/>
      <c r="D494" s="2"/>
      <c r="E494" s="9"/>
      <c r="F494" s="2"/>
      <c r="G494" s="2"/>
      <c r="H494" s="46"/>
      <c r="I494" s="5"/>
      <c r="J494" s="2"/>
      <c r="K494" s="2"/>
      <c r="L494" s="2"/>
      <c r="M494" s="2">
        <f>+SUMIF($C$2:$C494,C494,$K$2:$K494)-SUMIF($C$2:$C494,C494,$L$2:$L494)</f>
        <v>0</v>
      </c>
      <c r="N494" s="11">
        <f t="shared" si="20"/>
        <v>0</v>
      </c>
      <c r="O494" s="11"/>
      <c r="P494" s="11">
        <f t="shared" ca="1" si="22"/>
        <v>0</v>
      </c>
      <c r="Q494" s="5" t="e">
        <f t="shared" ca="1" si="21"/>
        <v>#DIV/0!</v>
      </c>
    </row>
    <row r="495" spans="2:17" x14ac:dyDescent="0.3">
      <c r="B495" s="2"/>
      <c r="C495" s="52"/>
      <c r="D495" s="2"/>
      <c r="E495" s="9"/>
      <c r="F495" s="2"/>
      <c r="G495" s="2"/>
      <c r="H495" s="46"/>
      <c r="I495" s="5"/>
      <c r="J495" s="2"/>
      <c r="K495" s="2"/>
      <c r="L495" s="2"/>
      <c r="M495" s="2">
        <f>+SUMIF($C$2:$C495,C495,$K$2:$K495)-SUMIF($C$2:$C495,C495,$L$2:$L495)</f>
        <v>0</v>
      </c>
      <c r="N495" s="11">
        <f t="shared" si="20"/>
        <v>0</v>
      </c>
      <c r="O495" s="11"/>
      <c r="P495" s="11">
        <f t="shared" ca="1" si="22"/>
        <v>0</v>
      </c>
      <c r="Q495" s="5" t="e">
        <f t="shared" ca="1" si="21"/>
        <v>#DIV/0!</v>
      </c>
    </row>
    <row r="496" spans="2:17" x14ac:dyDescent="0.3">
      <c r="B496" s="2"/>
      <c r="C496" s="52"/>
      <c r="D496" s="2"/>
      <c r="E496" s="9"/>
      <c r="F496" s="2"/>
      <c r="G496" s="2"/>
      <c r="H496" s="46"/>
      <c r="I496" s="5"/>
      <c r="J496" s="2"/>
      <c r="K496" s="2"/>
      <c r="L496" s="2"/>
      <c r="M496" s="2">
        <f>+SUMIF($C$2:$C496,C496,$K$2:$K496)-SUMIF($C$2:$C496,C496,$L$2:$L496)</f>
        <v>0</v>
      </c>
      <c r="N496" s="11">
        <f t="shared" si="20"/>
        <v>0</v>
      </c>
      <c r="O496" s="11"/>
      <c r="P496" s="11">
        <f t="shared" ca="1" si="22"/>
        <v>0</v>
      </c>
      <c r="Q496" s="5" t="e">
        <f t="shared" ca="1" si="21"/>
        <v>#DIV/0!</v>
      </c>
    </row>
    <row r="497" spans="2:17" x14ac:dyDescent="0.3">
      <c r="B497" s="2"/>
      <c r="C497" s="52"/>
      <c r="D497" s="2"/>
      <c r="E497" s="9"/>
      <c r="F497" s="2"/>
      <c r="G497" s="2"/>
      <c r="H497" s="46"/>
      <c r="I497" s="5"/>
      <c r="J497" s="2"/>
      <c r="K497" s="2"/>
      <c r="L497" s="2"/>
      <c r="M497" s="2">
        <f>+SUMIF($C$2:$C497,C497,$K$2:$K497)-SUMIF($C$2:$C497,C497,$L$2:$L497)</f>
        <v>0</v>
      </c>
      <c r="N497" s="11">
        <f t="shared" si="20"/>
        <v>0</v>
      </c>
      <c r="O497" s="11"/>
      <c r="P497" s="11">
        <f t="shared" ca="1" si="22"/>
        <v>0</v>
      </c>
      <c r="Q497" s="5" t="e">
        <f t="shared" ca="1" si="21"/>
        <v>#DIV/0!</v>
      </c>
    </row>
    <row r="498" spans="2:17" x14ac:dyDescent="0.3">
      <c r="B498" s="2"/>
      <c r="C498" s="52"/>
      <c r="D498" s="2"/>
      <c r="E498" s="9"/>
      <c r="F498" s="2"/>
      <c r="G498" s="2"/>
      <c r="H498" s="46"/>
      <c r="I498" s="5"/>
      <c r="J498" s="2"/>
      <c r="K498" s="2"/>
      <c r="L498" s="2"/>
      <c r="M498" s="2">
        <f>+SUMIF($C$2:$C498,C498,$K$2:$K498)-SUMIF($C$2:$C498,C498,$L$2:$L498)</f>
        <v>0</v>
      </c>
      <c r="N498" s="11">
        <f t="shared" si="20"/>
        <v>0</v>
      </c>
      <c r="O498" s="11"/>
      <c r="P498" s="11">
        <f t="shared" ca="1" si="22"/>
        <v>0</v>
      </c>
      <c r="Q498" s="5" t="e">
        <f t="shared" ca="1" si="21"/>
        <v>#DIV/0!</v>
      </c>
    </row>
    <row r="499" spans="2:17" x14ac:dyDescent="0.3">
      <c r="B499" s="2"/>
      <c r="C499" s="52"/>
      <c r="D499" s="2"/>
      <c r="E499" s="9"/>
      <c r="F499" s="2"/>
      <c r="G499" s="2"/>
      <c r="H499" s="46"/>
      <c r="I499" s="5"/>
      <c r="J499" s="2"/>
      <c r="K499" s="2"/>
      <c r="L499" s="2"/>
      <c r="M499" s="2">
        <f>+SUMIF($C$2:$C499,C499,$K$2:$K499)-SUMIF($C$2:$C499,C499,$L$2:$L499)</f>
        <v>0</v>
      </c>
      <c r="N499" s="11">
        <f t="shared" si="20"/>
        <v>0</v>
      </c>
      <c r="O499" s="11"/>
      <c r="P499" s="11">
        <f t="shared" ca="1" si="22"/>
        <v>0</v>
      </c>
      <c r="Q499" s="5" t="e">
        <f t="shared" ca="1" si="21"/>
        <v>#DIV/0!</v>
      </c>
    </row>
    <row r="500" spans="2:17" x14ac:dyDescent="0.3">
      <c r="B500" s="2"/>
      <c r="C500" s="52"/>
      <c r="D500" s="2"/>
      <c r="E500" s="9"/>
      <c r="F500" s="2"/>
      <c r="G500" s="2"/>
      <c r="H500" s="46"/>
      <c r="I500" s="5"/>
      <c r="J500" s="2"/>
      <c r="K500" s="2"/>
      <c r="L500" s="2"/>
      <c r="M500" s="2">
        <f>+SUMIF($C$2:$C500,C500,$K$2:$K500)-SUMIF($C$2:$C500,C500,$L$2:$L500)</f>
        <v>0</v>
      </c>
      <c r="N500" s="11">
        <f t="shared" si="20"/>
        <v>0</v>
      </c>
      <c r="O500" s="11"/>
      <c r="P500" s="11">
        <f t="shared" ca="1" si="22"/>
        <v>0</v>
      </c>
      <c r="Q500" s="5" t="e">
        <f t="shared" ca="1" si="21"/>
        <v>#DIV/0!</v>
      </c>
    </row>
    <row r="501" spans="2:17" x14ac:dyDescent="0.3">
      <c r="B501" s="2"/>
      <c r="C501" s="52"/>
      <c r="D501" s="2"/>
      <c r="E501" s="9"/>
      <c r="F501" s="2"/>
      <c r="G501" s="2"/>
      <c r="H501" s="46"/>
      <c r="I501" s="5"/>
      <c r="J501" s="2"/>
      <c r="K501" s="2"/>
      <c r="L501" s="2"/>
      <c r="M501" s="2">
        <f>+SUMIF($C$2:$C501,C501,$K$2:$K501)-SUMIF($C$2:$C501,C501,$L$2:$L501)</f>
        <v>0</v>
      </c>
      <c r="N501" s="11">
        <f t="shared" si="20"/>
        <v>0</v>
      </c>
      <c r="O501" s="11"/>
      <c r="P501" s="11">
        <f t="shared" ca="1" si="22"/>
        <v>0</v>
      </c>
      <c r="Q501" s="5" t="e">
        <f t="shared" ca="1" si="21"/>
        <v>#DIV/0!</v>
      </c>
    </row>
    <row r="502" spans="2:17" x14ac:dyDescent="0.3">
      <c r="B502" s="2"/>
      <c r="C502" s="52"/>
      <c r="D502" s="2"/>
      <c r="E502" s="9"/>
      <c r="F502" s="2"/>
      <c r="G502" s="2"/>
      <c r="H502" s="46"/>
      <c r="I502" s="5"/>
      <c r="J502" s="2"/>
      <c r="K502" s="2"/>
      <c r="L502" s="2"/>
      <c r="M502" s="2">
        <f>+SUMIF($C$2:$C502,C502,$K$2:$K502)-SUMIF($C$2:$C502,C502,$L$2:$L502)</f>
        <v>0</v>
      </c>
      <c r="N502" s="11">
        <f t="shared" si="20"/>
        <v>0</v>
      </c>
      <c r="O502" s="11"/>
      <c r="P502" s="11">
        <f t="shared" ca="1" si="22"/>
        <v>0</v>
      </c>
      <c r="Q502" s="5" t="e">
        <f t="shared" ca="1" si="21"/>
        <v>#DIV/0!</v>
      </c>
    </row>
    <row r="503" spans="2:17" x14ac:dyDescent="0.3">
      <c r="B503" s="2"/>
      <c r="C503" s="52"/>
      <c r="D503" s="2"/>
      <c r="E503" s="9"/>
      <c r="F503" s="2"/>
      <c r="G503" s="2"/>
      <c r="H503" s="46"/>
      <c r="I503" s="5"/>
      <c r="J503" s="2"/>
      <c r="K503" s="2"/>
      <c r="L503" s="2"/>
      <c r="M503" s="2">
        <f>+SUMIF($C$2:$C503,C503,$K$2:$K503)-SUMIF($C$2:$C503,C503,$L$2:$L503)</f>
        <v>0</v>
      </c>
      <c r="N503" s="11">
        <f t="shared" si="20"/>
        <v>0</v>
      </c>
      <c r="O503" s="11"/>
      <c r="P503" s="11">
        <f t="shared" ca="1" si="22"/>
        <v>0</v>
      </c>
      <c r="Q503" s="5" t="e">
        <f t="shared" ca="1" si="21"/>
        <v>#DIV/0!</v>
      </c>
    </row>
    <row r="504" spans="2:17" x14ac:dyDescent="0.3">
      <c r="B504" s="2"/>
      <c r="C504" s="52"/>
      <c r="D504" s="2"/>
      <c r="E504" s="9"/>
      <c r="F504" s="2"/>
      <c r="G504" s="2"/>
      <c r="H504" s="46"/>
      <c r="I504" s="5"/>
      <c r="J504" s="2"/>
      <c r="K504" s="2"/>
      <c r="L504" s="2"/>
      <c r="M504" s="2">
        <f>+SUMIF($C$2:$C504,C504,$K$2:$K504)-SUMIF($C$2:$C504,C504,$L$2:$L504)</f>
        <v>0</v>
      </c>
      <c r="N504" s="11">
        <f t="shared" si="20"/>
        <v>0</v>
      </c>
      <c r="O504" s="11"/>
      <c r="P504" s="11">
        <f t="shared" ca="1" si="22"/>
        <v>0</v>
      </c>
      <c r="Q504" s="5" t="e">
        <f t="shared" ca="1" si="21"/>
        <v>#DIV/0!</v>
      </c>
    </row>
    <row r="505" spans="2:17" x14ac:dyDescent="0.3">
      <c r="B505" s="2"/>
      <c r="C505" s="52"/>
      <c r="D505" s="2"/>
      <c r="E505" s="9"/>
      <c r="F505" s="2"/>
      <c r="G505" s="2"/>
      <c r="H505" s="46"/>
      <c r="I505" s="5"/>
      <c r="J505" s="2"/>
      <c r="K505" s="2"/>
      <c r="L505" s="2"/>
      <c r="M505" s="2">
        <f>+SUMIF($C$2:$C505,C505,$K$2:$K505)-SUMIF($C$2:$C505,C505,$L$2:$L505)</f>
        <v>0</v>
      </c>
      <c r="N505" s="11">
        <f t="shared" si="20"/>
        <v>0</v>
      </c>
      <c r="O505" s="11"/>
      <c r="P505" s="11">
        <f t="shared" ca="1" si="22"/>
        <v>0</v>
      </c>
      <c r="Q505" s="5" t="e">
        <f t="shared" ca="1" si="21"/>
        <v>#DIV/0!</v>
      </c>
    </row>
    <row r="506" spans="2:17" x14ac:dyDescent="0.3">
      <c r="B506" s="2"/>
      <c r="C506" s="52"/>
      <c r="D506" s="2"/>
      <c r="E506" s="9"/>
      <c r="F506" s="2"/>
      <c r="G506" s="2"/>
      <c r="H506" s="46"/>
      <c r="I506" s="5"/>
      <c r="J506" s="2"/>
      <c r="K506" s="2"/>
      <c r="L506" s="2"/>
      <c r="M506" s="2">
        <f>+SUMIF($C$2:$C506,C506,$K$2:$K506)-SUMIF($C$2:$C506,C506,$L$2:$L506)</f>
        <v>0</v>
      </c>
      <c r="N506" s="11">
        <f t="shared" si="20"/>
        <v>0</v>
      </c>
      <c r="O506" s="11"/>
      <c r="P506" s="11">
        <f t="shared" ca="1" si="22"/>
        <v>0</v>
      </c>
      <c r="Q506" s="5" t="e">
        <f t="shared" ca="1" si="21"/>
        <v>#DIV/0!</v>
      </c>
    </row>
    <row r="507" spans="2:17" x14ac:dyDescent="0.3">
      <c r="B507" s="2"/>
      <c r="C507" s="52"/>
      <c r="D507" s="2"/>
      <c r="E507" s="9"/>
      <c r="F507" s="2"/>
      <c r="G507" s="2"/>
      <c r="H507" s="46"/>
      <c r="I507" s="5"/>
      <c r="J507" s="2"/>
      <c r="K507" s="2"/>
      <c r="L507" s="2"/>
      <c r="M507" s="2">
        <f>+SUMIF($C$2:$C507,C507,$K$2:$K507)-SUMIF($C$2:$C507,C507,$L$2:$L507)</f>
        <v>0</v>
      </c>
      <c r="N507" s="11">
        <f t="shared" si="20"/>
        <v>0</v>
      </c>
      <c r="O507" s="11"/>
      <c r="P507" s="11">
        <f t="shared" ca="1" si="22"/>
        <v>0</v>
      </c>
      <c r="Q507" s="5" t="e">
        <f t="shared" ca="1" si="21"/>
        <v>#DIV/0!</v>
      </c>
    </row>
    <row r="508" spans="2:17" x14ac:dyDescent="0.3">
      <c r="B508" s="2"/>
      <c r="C508" s="52"/>
      <c r="D508" s="2"/>
      <c r="E508" s="9"/>
      <c r="F508" s="2"/>
      <c r="G508" s="2"/>
      <c r="H508" s="46"/>
      <c r="I508" s="5"/>
      <c r="J508" s="2"/>
      <c r="K508" s="2"/>
      <c r="L508" s="2"/>
      <c r="M508" s="2">
        <f>+SUMIF($C$2:$C508,C508,$K$2:$K508)-SUMIF($C$2:$C508,C508,$L$2:$L508)</f>
        <v>0</v>
      </c>
      <c r="N508" s="11">
        <f t="shared" si="20"/>
        <v>0</v>
      </c>
      <c r="O508" s="11"/>
      <c r="P508" s="11">
        <f t="shared" ca="1" si="22"/>
        <v>0</v>
      </c>
      <c r="Q508" s="5" t="e">
        <f t="shared" ca="1" si="21"/>
        <v>#DIV/0!</v>
      </c>
    </row>
    <row r="509" spans="2:17" x14ac:dyDescent="0.3">
      <c r="B509" s="2"/>
      <c r="C509" s="52"/>
      <c r="D509" s="2"/>
      <c r="E509" s="9"/>
      <c r="F509" s="2"/>
      <c r="G509" s="2"/>
      <c r="H509" s="46"/>
      <c r="I509" s="5"/>
      <c r="J509" s="2"/>
      <c r="K509" s="2"/>
      <c r="L509" s="2"/>
      <c r="M509" s="2">
        <f>+SUMIF($C$2:$C509,C509,$K$2:$K509)-SUMIF($C$2:$C509,C509,$L$2:$L509)</f>
        <v>0</v>
      </c>
      <c r="N509" s="11">
        <f t="shared" si="20"/>
        <v>0</v>
      </c>
      <c r="O509" s="11"/>
      <c r="P509" s="11">
        <f t="shared" ca="1" si="22"/>
        <v>0</v>
      </c>
      <c r="Q509" s="5" t="e">
        <f t="shared" ca="1" si="21"/>
        <v>#DIV/0!</v>
      </c>
    </row>
    <row r="510" spans="2:17" x14ac:dyDescent="0.3">
      <c r="B510" s="2"/>
      <c r="C510" s="52"/>
      <c r="D510" s="2"/>
      <c r="E510" s="9"/>
      <c r="F510" s="2"/>
      <c r="G510" s="2"/>
      <c r="H510" s="46"/>
      <c r="I510" s="5"/>
      <c r="J510" s="2"/>
      <c r="K510" s="2"/>
      <c r="L510" s="2"/>
      <c r="M510" s="2">
        <f>+SUMIF($C$2:$C510,C510,$K$2:$K510)-SUMIF($C$2:$C510,C510,$L$2:$L510)</f>
        <v>0</v>
      </c>
      <c r="N510" s="11">
        <f t="shared" si="20"/>
        <v>0</v>
      </c>
      <c r="O510" s="11"/>
      <c r="P510" s="11">
        <f t="shared" ca="1" si="22"/>
        <v>0</v>
      </c>
      <c r="Q510" s="5" t="e">
        <f t="shared" ca="1" si="21"/>
        <v>#DIV/0!</v>
      </c>
    </row>
    <row r="511" spans="2:17" x14ac:dyDescent="0.3">
      <c r="B511" s="2"/>
      <c r="C511" s="52"/>
      <c r="D511" s="2"/>
      <c r="E511" s="9"/>
      <c r="F511" s="2"/>
      <c r="G511" s="2"/>
      <c r="H511" s="46"/>
      <c r="I511" s="5"/>
      <c r="J511" s="2"/>
      <c r="K511" s="2"/>
      <c r="L511" s="2"/>
      <c r="M511" s="2">
        <f>+SUMIF($C$2:$C511,C511,$K$2:$K511)-SUMIF($C$2:$C511,C511,$L$2:$L511)</f>
        <v>0</v>
      </c>
      <c r="N511" s="11">
        <f t="shared" si="20"/>
        <v>0</v>
      </c>
      <c r="O511" s="11"/>
      <c r="P511" s="11">
        <f t="shared" ca="1" si="22"/>
        <v>0</v>
      </c>
      <c r="Q511" s="5" t="e">
        <f t="shared" ca="1" si="21"/>
        <v>#DIV/0!</v>
      </c>
    </row>
    <row r="512" spans="2:17" x14ac:dyDescent="0.3">
      <c r="B512" s="2"/>
      <c r="C512" s="52"/>
      <c r="D512" s="2"/>
      <c r="E512" s="9"/>
      <c r="F512" s="2"/>
      <c r="G512" s="2"/>
      <c r="H512" s="46"/>
      <c r="I512" s="5"/>
      <c r="J512" s="2"/>
      <c r="K512" s="2"/>
      <c r="L512" s="2"/>
      <c r="M512" s="2">
        <f>+SUMIF($C$2:$C512,C512,$K$2:$K512)-SUMIF($C$2:$C512,C512,$L$2:$L512)</f>
        <v>0</v>
      </c>
      <c r="N512" s="11">
        <f t="shared" si="20"/>
        <v>0</v>
      </c>
      <c r="O512" s="11"/>
      <c r="P512" s="11">
        <f t="shared" ca="1" si="22"/>
        <v>0</v>
      </c>
      <c r="Q512" s="5" t="e">
        <f t="shared" ca="1" si="21"/>
        <v>#DIV/0!</v>
      </c>
    </row>
    <row r="513" spans="2:17" x14ac:dyDescent="0.3">
      <c r="B513" s="2"/>
      <c r="C513" s="52"/>
      <c r="D513" s="2"/>
      <c r="E513" s="9"/>
      <c r="F513" s="2"/>
      <c r="G513" s="2"/>
      <c r="H513" s="46"/>
      <c r="I513" s="5"/>
      <c r="J513" s="2"/>
      <c r="K513" s="2"/>
      <c r="L513" s="2"/>
      <c r="M513" s="2">
        <f>+SUMIF($C$2:$C513,C513,$K$2:$K513)-SUMIF($C$2:$C513,C513,$L$2:$L513)</f>
        <v>0</v>
      </c>
      <c r="N513" s="11">
        <f t="shared" si="20"/>
        <v>0</v>
      </c>
      <c r="O513" s="11"/>
      <c r="P513" s="11">
        <f t="shared" ca="1" si="22"/>
        <v>0</v>
      </c>
      <c r="Q513" s="5" t="e">
        <f t="shared" ca="1" si="21"/>
        <v>#DIV/0!</v>
      </c>
    </row>
    <row r="514" spans="2:17" x14ac:dyDescent="0.3">
      <c r="B514" s="2"/>
      <c r="C514" s="52"/>
      <c r="D514" s="2"/>
      <c r="E514" s="9"/>
      <c r="F514" s="2"/>
      <c r="G514" s="2"/>
      <c r="H514" s="46"/>
      <c r="I514" s="5"/>
      <c r="J514" s="2"/>
      <c r="K514" s="2"/>
      <c r="L514" s="2"/>
      <c r="M514" s="2">
        <f>+SUMIF($C$2:$C514,C514,$K$2:$K514)-SUMIF($C$2:$C514,C514,$L$2:$L514)</f>
        <v>0</v>
      </c>
      <c r="N514" s="11">
        <f t="shared" si="20"/>
        <v>0</v>
      </c>
      <c r="O514" s="11"/>
      <c r="P514" s="11">
        <f t="shared" ca="1" si="22"/>
        <v>0</v>
      </c>
      <c r="Q514" s="5" t="e">
        <f t="shared" ca="1" si="21"/>
        <v>#DIV/0!</v>
      </c>
    </row>
    <row r="515" spans="2:17" x14ac:dyDescent="0.3">
      <c r="B515" s="2"/>
      <c r="C515" s="52"/>
      <c r="D515" s="2"/>
      <c r="E515" s="9"/>
      <c r="F515" s="2"/>
      <c r="G515" s="2"/>
      <c r="H515" s="46"/>
      <c r="I515" s="5"/>
      <c r="J515" s="2"/>
      <c r="K515" s="2"/>
      <c r="L515" s="2"/>
      <c r="M515" s="2">
        <f>+SUMIF($C$2:$C515,C515,$K$2:$K515)-SUMIF($C$2:$C515,C515,$L$2:$L515)</f>
        <v>0</v>
      </c>
      <c r="N515" s="11">
        <f t="shared" si="20"/>
        <v>0</v>
      </c>
      <c r="O515" s="11"/>
      <c r="P515" s="11">
        <f t="shared" ca="1" si="22"/>
        <v>0</v>
      </c>
      <c r="Q515" s="5" t="e">
        <f t="shared" ca="1" si="21"/>
        <v>#DIV/0!</v>
      </c>
    </row>
    <row r="516" spans="2:17" x14ac:dyDescent="0.3">
      <c r="B516" s="2"/>
      <c r="C516" s="52"/>
      <c r="D516" s="2"/>
      <c r="E516" s="9"/>
      <c r="F516" s="2"/>
      <c r="G516" s="2"/>
      <c r="H516" s="46"/>
      <c r="I516" s="5"/>
      <c r="J516" s="2"/>
      <c r="K516" s="2"/>
      <c r="L516" s="2"/>
      <c r="M516" s="2">
        <f>+SUMIF($C$2:$C516,C516,$K$2:$K516)-SUMIF($C$2:$C516,C516,$L$2:$L516)</f>
        <v>0</v>
      </c>
      <c r="N516" s="11">
        <f t="shared" ref="N516:N579" si="23">+K516*J516</f>
        <v>0</v>
      </c>
      <c r="O516" s="11"/>
      <c r="P516" s="11">
        <f t="shared" ca="1" si="22"/>
        <v>0</v>
      </c>
      <c r="Q516" s="5" t="e">
        <f t="shared" ref="Q516:Q579" ca="1" si="24">+P516/M516</f>
        <v>#DIV/0!</v>
      </c>
    </row>
    <row r="517" spans="2:17" x14ac:dyDescent="0.3">
      <c r="B517" s="2"/>
      <c r="C517" s="52"/>
      <c r="D517" s="2"/>
      <c r="E517" s="9"/>
      <c r="F517" s="2"/>
      <c r="G517" s="2"/>
      <c r="H517" s="46"/>
      <c r="I517" s="5"/>
      <c r="J517" s="2"/>
      <c r="K517" s="2"/>
      <c r="L517" s="2"/>
      <c r="M517" s="2">
        <f>+SUMIF($C$2:$C517,C517,$K$2:$K517)-SUMIF($C$2:$C517,C517,$L$2:$L517)</f>
        <v>0</v>
      </c>
      <c r="N517" s="11">
        <f t="shared" si="23"/>
        <v>0</v>
      </c>
      <c r="O517" s="11"/>
      <c r="P517" s="11">
        <f t="shared" ca="1" si="22"/>
        <v>0</v>
      </c>
      <c r="Q517" s="5" t="e">
        <f t="shared" ca="1" si="24"/>
        <v>#DIV/0!</v>
      </c>
    </row>
    <row r="518" spans="2:17" x14ac:dyDescent="0.3">
      <c r="B518" s="2"/>
      <c r="C518" s="52"/>
      <c r="D518" s="2"/>
      <c r="E518" s="9"/>
      <c r="F518" s="2"/>
      <c r="G518" s="2"/>
      <c r="H518" s="46"/>
      <c r="I518" s="5"/>
      <c r="J518" s="2"/>
      <c r="K518" s="2"/>
      <c r="L518" s="2"/>
      <c r="M518" s="2">
        <f>+SUMIF($C$2:$C518,C518,$K$2:$K518)-SUMIF($C$2:$C518,C518,$L$2:$L518)</f>
        <v>0</v>
      </c>
      <c r="N518" s="11">
        <f t="shared" si="23"/>
        <v>0</v>
      </c>
      <c r="O518" s="11"/>
      <c r="P518" s="11">
        <f t="shared" ref="P518:P581" ca="1" si="25">+SUMIF($C$3:$O$19,C518,$N$3:$N$25)-SUMIF($C$3:$O$19,C518,$O$3:$O$25)</f>
        <v>0</v>
      </c>
      <c r="Q518" s="5" t="e">
        <f t="shared" ca="1" si="24"/>
        <v>#DIV/0!</v>
      </c>
    </row>
    <row r="519" spans="2:17" x14ac:dyDescent="0.3">
      <c r="B519" s="2"/>
      <c r="C519" s="52"/>
      <c r="D519" s="2"/>
      <c r="E519" s="9"/>
      <c r="F519" s="2"/>
      <c r="G519" s="2"/>
      <c r="H519" s="46"/>
      <c r="I519" s="5"/>
      <c r="J519" s="2"/>
      <c r="K519" s="2"/>
      <c r="L519" s="2"/>
      <c r="M519" s="2">
        <f>+SUMIF($C$2:$C519,C519,$K$2:$K519)-SUMIF($C$2:$C519,C519,$L$2:$L519)</f>
        <v>0</v>
      </c>
      <c r="N519" s="11">
        <f t="shared" si="23"/>
        <v>0</v>
      </c>
      <c r="O519" s="11"/>
      <c r="P519" s="11">
        <f t="shared" ca="1" si="25"/>
        <v>0</v>
      </c>
      <c r="Q519" s="5" t="e">
        <f t="shared" ca="1" si="24"/>
        <v>#DIV/0!</v>
      </c>
    </row>
    <row r="520" spans="2:17" x14ac:dyDescent="0.3">
      <c r="B520" s="2"/>
      <c r="C520" s="52"/>
      <c r="D520" s="2"/>
      <c r="E520" s="9"/>
      <c r="F520" s="2"/>
      <c r="G520" s="2"/>
      <c r="H520" s="46"/>
      <c r="I520" s="5"/>
      <c r="J520" s="2"/>
      <c r="K520" s="2"/>
      <c r="L520" s="2"/>
      <c r="M520" s="2">
        <f>+SUMIF($C$2:$C520,C520,$K$2:$K520)-SUMIF($C$2:$C520,C520,$L$2:$L520)</f>
        <v>0</v>
      </c>
      <c r="N520" s="11">
        <f t="shared" si="23"/>
        <v>0</v>
      </c>
      <c r="O520" s="11"/>
      <c r="P520" s="11">
        <f t="shared" ca="1" si="25"/>
        <v>0</v>
      </c>
      <c r="Q520" s="5" t="e">
        <f t="shared" ca="1" si="24"/>
        <v>#DIV/0!</v>
      </c>
    </row>
    <row r="521" spans="2:17" x14ac:dyDescent="0.3">
      <c r="B521" s="2"/>
      <c r="C521" s="52"/>
      <c r="D521" s="2"/>
      <c r="E521" s="9"/>
      <c r="F521" s="2"/>
      <c r="G521" s="2"/>
      <c r="H521" s="46"/>
      <c r="I521" s="5"/>
      <c r="J521" s="2"/>
      <c r="K521" s="2"/>
      <c r="L521" s="2"/>
      <c r="M521" s="2">
        <f>+SUMIF($C$2:$C521,C521,$K$2:$K521)-SUMIF($C$2:$C521,C521,$L$2:$L521)</f>
        <v>0</v>
      </c>
      <c r="N521" s="11">
        <f t="shared" si="23"/>
        <v>0</v>
      </c>
      <c r="O521" s="11"/>
      <c r="P521" s="11">
        <f t="shared" ca="1" si="25"/>
        <v>0</v>
      </c>
      <c r="Q521" s="5" t="e">
        <f t="shared" ca="1" si="24"/>
        <v>#DIV/0!</v>
      </c>
    </row>
    <row r="522" spans="2:17" x14ac:dyDescent="0.3">
      <c r="B522" s="2"/>
      <c r="C522" s="52"/>
      <c r="D522" s="2"/>
      <c r="E522" s="9"/>
      <c r="F522" s="2"/>
      <c r="G522" s="2"/>
      <c r="H522" s="46"/>
      <c r="I522" s="5"/>
      <c r="J522" s="2"/>
      <c r="K522" s="2"/>
      <c r="L522" s="2"/>
      <c r="M522" s="2">
        <f>+SUMIF($C$2:$C522,C522,$K$2:$K522)-SUMIF($C$2:$C522,C522,$L$2:$L522)</f>
        <v>0</v>
      </c>
      <c r="N522" s="11">
        <f t="shared" si="23"/>
        <v>0</v>
      </c>
      <c r="O522" s="11"/>
      <c r="P522" s="11">
        <f t="shared" ca="1" si="25"/>
        <v>0</v>
      </c>
      <c r="Q522" s="5" t="e">
        <f t="shared" ca="1" si="24"/>
        <v>#DIV/0!</v>
      </c>
    </row>
    <row r="523" spans="2:17" x14ac:dyDescent="0.3">
      <c r="B523" s="2"/>
      <c r="C523" s="52"/>
      <c r="D523" s="2"/>
      <c r="E523" s="9"/>
      <c r="F523" s="2"/>
      <c r="G523" s="2"/>
      <c r="H523" s="46"/>
      <c r="I523" s="5"/>
      <c r="J523" s="2"/>
      <c r="K523" s="2"/>
      <c r="L523" s="2"/>
      <c r="M523" s="2">
        <f>+SUMIF($C$2:$C523,C523,$K$2:$K523)-SUMIF($C$2:$C523,C523,$L$2:$L523)</f>
        <v>0</v>
      </c>
      <c r="N523" s="11">
        <f t="shared" si="23"/>
        <v>0</v>
      </c>
      <c r="O523" s="11"/>
      <c r="P523" s="11">
        <f t="shared" ca="1" si="25"/>
        <v>0</v>
      </c>
      <c r="Q523" s="5" t="e">
        <f t="shared" ca="1" si="24"/>
        <v>#DIV/0!</v>
      </c>
    </row>
    <row r="524" spans="2:17" x14ac:dyDescent="0.3">
      <c r="B524" s="2"/>
      <c r="C524" s="52"/>
      <c r="D524" s="2"/>
      <c r="E524" s="9"/>
      <c r="F524" s="2"/>
      <c r="G524" s="2"/>
      <c r="H524" s="46"/>
      <c r="I524" s="5"/>
      <c r="J524" s="2"/>
      <c r="K524" s="2"/>
      <c r="L524" s="2"/>
      <c r="M524" s="2">
        <f>+SUMIF($C$2:$C524,C524,$K$2:$K524)-SUMIF($C$2:$C524,C524,$L$2:$L524)</f>
        <v>0</v>
      </c>
      <c r="N524" s="11">
        <f t="shared" si="23"/>
        <v>0</v>
      </c>
      <c r="O524" s="11"/>
      <c r="P524" s="11">
        <f t="shared" ca="1" si="25"/>
        <v>0</v>
      </c>
      <c r="Q524" s="5" t="e">
        <f t="shared" ca="1" si="24"/>
        <v>#DIV/0!</v>
      </c>
    </row>
    <row r="525" spans="2:17" x14ac:dyDescent="0.3">
      <c r="B525" s="2"/>
      <c r="C525" s="52"/>
      <c r="D525" s="2"/>
      <c r="E525" s="9"/>
      <c r="F525" s="2"/>
      <c r="G525" s="2"/>
      <c r="H525" s="46"/>
      <c r="I525" s="5"/>
      <c r="J525" s="2"/>
      <c r="K525" s="2"/>
      <c r="L525" s="2"/>
      <c r="M525" s="2">
        <f>+SUMIF($C$2:$C525,C525,$K$2:$K525)-SUMIF($C$2:$C525,C525,$L$2:$L525)</f>
        <v>0</v>
      </c>
      <c r="N525" s="11">
        <f t="shared" si="23"/>
        <v>0</v>
      </c>
      <c r="O525" s="11"/>
      <c r="P525" s="11">
        <f t="shared" ca="1" si="25"/>
        <v>0</v>
      </c>
      <c r="Q525" s="5" t="e">
        <f t="shared" ca="1" si="24"/>
        <v>#DIV/0!</v>
      </c>
    </row>
    <row r="526" spans="2:17" x14ac:dyDescent="0.3">
      <c r="B526" s="2"/>
      <c r="C526" s="52"/>
      <c r="D526" s="2"/>
      <c r="E526" s="9"/>
      <c r="F526" s="2"/>
      <c r="G526" s="2"/>
      <c r="H526" s="46"/>
      <c r="I526" s="5"/>
      <c r="J526" s="2"/>
      <c r="K526" s="2"/>
      <c r="L526" s="2"/>
      <c r="M526" s="2">
        <f>+SUMIF($C$2:$C526,C526,$K$2:$K526)-SUMIF($C$2:$C526,C526,$L$2:$L526)</f>
        <v>0</v>
      </c>
      <c r="N526" s="11">
        <f t="shared" si="23"/>
        <v>0</v>
      </c>
      <c r="O526" s="11"/>
      <c r="P526" s="11">
        <f t="shared" ca="1" si="25"/>
        <v>0</v>
      </c>
      <c r="Q526" s="5" t="e">
        <f t="shared" ca="1" si="24"/>
        <v>#DIV/0!</v>
      </c>
    </row>
    <row r="527" spans="2:17" x14ac:dyDescent="0.3">
      <c r="B527" s="2"/>
      <c r="C527" s="52"/>
      <c r="D527" s="2"/>
      <c r="E527" s="9"/>
      <c r="F527" s="2"/>
      <c r="G527" s="2"/>
      <c r="H527" s="46"/>
      <c r="I527" s="5"/>
      <c r="J527" s="2"/>
      <c r="K527" s="2"/>
      <c r="L527" s="2"/>
      <c r="M527" s="2">
        <f>+SUMIF($C$2:$C527,C527,$K$2:$K527)-SUMIF($C$2:$C527,C527,$L$2:$L527)</f>
        <v>0</v>
      </c>
      <c r="N527" s="11">
        <f t="shared" si="23"/>
        <v>0</v>
      </c>
      <c r="O527" s="11"/>
      <c r="P527" s="11">
        <f t="shared" ca="1" si="25"/>
        <v>0</v>
      </c>
      <c r="Q527" s="5" t="e">
        <f t="shared" ca="1" si="24"/>
        <v>#DIV/0!</v>
      </c>
    </row>
    <row r="528" spans="2:17" x14ac:dyDescent="0.3">
      <c r="B528" s="2"/>
      <c r="C528" s="52"/>
      <c r="D528" s="2"/>
      <c r="E528" s="9"/>
      <c r="F528" s="2"/>
      <c r="G528" s="2"/>
      <c r="H528" s="46"/>
      <c r="I528" s="5"/>
      <c r="J528" s="2"/>
      <c r="K528" s="2"/>
      <c r="L528" s="2"/>
      <c r="M528" s="2">
        <f>+SUMIF($C$2:$C528,C528,$K$2:$K528)-SUMIF($C$2:$C528,C528,$L$2:$L528)</f>
        <v>0</v>
      </c>
      <c r="N528" s="11">
        <f t="shared" si="23"/>
        <v>0</v>
      </c>
      <c r="O528" s="11"/>
      <c r="P528" s="11">
        <f t="shared" ca="1" si="25"/>
        <v>0</v>
      </c>
      <c r="Q528" s="5" t="e">
        <f t="shared" ca="1" si="24"/>
        <v>#DIV/0!</v>
      </c>
    </row>
    <row r="529" spans="2:17" x14ac:dyDescent="0.3">
      <c r="B529" s="2"/>
      <c r="C529" s="52"/>
      <c r="D529" s="2"/>
      <c r="E529" s="9"/>
      <c r="F529" s="2"/>
      <c r="G529" s="2"/>
      <c r="H529" s="46"/>
      <c r="I529" s="5"/>
      <c r="J529" s="2"/>
      <c r="K529" s="2"/>
      <c r="L529" s="2"/>
      <c r="M529" s="2">
        <f>+SUMIF($C$2:$C529,C529,$K$2:$K529)-SUMIF($C$2:$C529,C529,$L$2:$L529)</f>
        <v>0</v>
      </c>
      <c r="N529" s="11">
        <f t="shared" si="23"/>
        <v>0</v>
      </c>
      <c r="O529" s="11"/>
      <c r="P529" s="11">
        <f t="shared" ca="1" si="25"/>
        <v>0</v>
      </c>
      <c r="Q529" s="5" t="e">
        <f t="shared" ca="1" si="24"/>
        <v>#DIV/0!</v>
      </c>
    </row>
    <row r="530" spans="2:17" x14ac:dyDescent="0.3">
      <c r="B530" s="2"/>
      <c r="C530" s="52"/>
      <c r="D530" s="2"/>
      <c r="E530" s="9"/>
      <c r="F530" s="2"/>
      <c r="G530" s="2"/>
      <c r="H530" s="46"/>
      <c r="I530" s="5"/>
      <c r="J530" s="2"/>
      <c r="K530" s="2"/>
      <c r="L530" s="2"/>
      <c r="M530" s="2">
        <f>+SUMIF($C$2:$C530,C530,$K$2:$K530)-SUMIF($C$2:$C530,C530,$L$2:$L530)</f>
        <v>0</v>
      </c>
      <c r="N530" s="11">
        <f t="shared" si="23"/>
        <v>0</v>
      </c>
      <c r="O530" s="11"/>
      <c r="P530" s="11">
        <f t="shared" ca="1" si="25"/>
        <v>0</v>
      </c>
      <c r="Q530" s="5" t="e">
        <f t="shared" ca="1" si="24"/>
        <v>#DIV/0!</v>
      </c>
    </row>
    <row r="531" spans="2:17" x14ac:dyDescent="0.3">
      <c r="B531" s="2"/>
      <c r="C531" s="52"/>
      <c r="D531" s="2"/>
      <c r="E531" s="9"/>
      <c r="F531" s="2"/>
      <c r="G531" s="2"/>
      <c r="H531" s="46"/>
      <c r="I531" s="5"/>
      <c r="J531" s="2"/>
      <c r="K531" s="2"/>
      <c r="L531" s="2"/>
      <c r="M531" s="2">
        <f>+SUMIF($C$2:$C531,C531,$K$2:$K531)-SUMIF($C$2:$C531,C531,$L$2:$L531)</f>
        <v>0</v>
      </c>
      <c r="N531" s="11">
        <f t="shared" si="23"/>
        <v>0</v>
      </c>
      <c r="O531" s="11"/>
      <c r="P531" s="11">
        <f t="shared" ca="1" si="25"/>
        <v>0</v>
      </c>
      <c r="Q531" s="5" t="e">
        <f t="shared" ca="1" si="24"/>
        <v>#DIV/0!</v>
      </c>
    </row>
    <row r="532" spans="2:17" x14ac:dyDescent="0.3">
      <c r="B532" s="2"/>
      <c r="C532" s="52"/>
      <c r="D532" s="2"/>
      <c r="E532" s="9"/>
      <c r="F532" s="2"/>
      <c r="G532" s="2"/>
      <c r="H532" s="46"/>
      <c r="I532" s="5"/>
      <c r="J532" s="2"/>
      <c r="K532" s="2"/>
      <c r="L532" s="2"/>
      <c r="M532" s="2">
        <f>+SUMIF($C$2:$C532,C532,$K$2:$K532)-SUMIF($C$2:$C532,C532,$L$2:$L532)</f>
        <v>0</v>
      </c>
      <c r="N532" s="11">
        <f t="shared" si="23"/>
        <v>0</v>
      </c>
      <c r="O532" s="11"/>
      <c r="P532" s="11">
        <f t="shared" ca="1" si="25"/>
        <v>0</v>
      </c>
      <c r="Q532" s="5" t="e">
        <f t="shared" ca="1" si="24"/>
        <v>#DIV/0!</v>
      </c>
    </row>
    <row r="533" spans="2:17" x14ac:dyDescent="0.3">
      <c r="B533" s="2"/>
      <c r="C533" s="52"/>
      <c r="D533" s="2"/>
      <c r="E533" s="9"/>
      <c r="F533" s="2"/>
      <c r="G533" s="2"/>
      <c r="H533" s="46"/>
      <c r="I533" s="5"/>
      <c r="J533" s="2"/>
      <c r="K533" s="2"/>
      <c r="L533" s="2"/>
      <c r="M533" s="2">
        <f>+SUMIF($C$2:$C533,C533,$K$2:$K533)-SUMIF($C$2:$C533,C533,$L$2:$L533)</f>
        <v>0</v>
      </c>
      <c r="N533" s="11">
        <f t="shared" si="23"/>
        <v>0</v>
      </c>
      <c r="O533" s="11"/>
      <c r="P533" s="11">
        <f t="shared" ca="1" si="25"/>
        <v>0</v>
      </c>
      <c r="Q533" s="5" t="e">
        <f t="shared" ca="1" si="24"/>
        <v>#DIV/0!</v>
      </c>
    </row>
    <row r="534" spans="2:17" x14ac:dyDescent="0.3">
      <c r="B534" s="2"/>
      <c r="C534" s="52"/>
      <c r="D534" s="2"/>
      <c r="E534" s="9"/>
      <c r="F534" s="2"/>
      <c r="G534" s="2"/>
      <c r="H534" s="46"/>
      <c r="I534" s="5"/>
      <c r="J534" s="2"/>
      <c r="K534" s="2"/>
      <c r="L534" s="2"/>
      <c r="M534" s="2">
        <f>+SUMIF($C$2:$C534,C534,$K$2:$K534)-SUMIF($C$2:$C534,C534,$L$2:$L534)</f>
        <v>0</v>
      </c>
      <c r="N534" s="11">
        <f t="shared" si="23"/>
        <v>0</v>
      </c>
      <c r="O534" s="11"/>
      <c r="P534" s="11">
        <f t="shared" ca="1" si="25"/>
        <v>0</v>
      </c>
      <c r="Q534" s="5" t="e">
        <f t="shared" ca="1" si="24"/>
        <v>#DIV/0!</v>
      </c>
    </row>
    <row r="535" spans="2:17" x14ac:dyDescent="0.3">
      <c r="B535" s="2"/>
      <c r="C535" s="52"/>
      <c r="D535" s="2"/>
      <c r="E535" s="9"/>
      <c r="F535" s="2"/>
      <c r="G535" s="2"/>
      <c r="H535" s="46"/>
      <c r="I535" s="5"/>
      <c r="J535" s="2"/>
      <c r="K535" s="2"/>
      <c r="L535" s="2"/>
      <c r="M535" s="2">
        <f>+SUMIF($C$2:$C535,C535,$K$2:$K535)-SUMIF($C$2:$C535,C535,$L$2:$L535)</f>
        <v>0</v>
      </c>
      <c r="N535" s="11">
        <f t="shared" si="23"/>
        <v>0</v>
      </c>
      <c r="O535" s="11"/>
      <c r="P535" s="11">
        <f t="shared" ca="1" si="25"/>
        <v>0</v>
      </c>
      <c r="Q535" s="5" t="e">
        <f t="shared" ca="1" si="24"/>
        <v>#DIV/0!</v>
      </c>
    </row>
    <row r="536" spans="2:17" x14ac:dyDescent="0.3">
      <c r="B536" s="2"/>
      <c r="C536" s="52"/>
      <c r="D536" s="2"/>
      <c r="E536" s="9"/>
      <c r="F536" s="2"/>
      <c r="G536" s="2"/>
      <c r="H536" s="46"/>
      <c r="I536" s="5"/>
      <c r="J536" s="2"/>
      <c r="K536" s="2"/>
      <c r="L536" s="2"/>
      <c r="M536" s="2">
        <f>+SUMIF($C$2:$C536,C536,$K$2:$K536)-SUMIF($C$2:$C536,C536,$L$2:$L536)</f>
        <v>0</v>
      </c>
      <c r="N536" s="11">
        <f t="shared" si="23"/>
        <v>0</v>
      </c>
      <c r="O536" s="11"/>
      <c r="P536" s="11">
        <f t="shared" ca="1" si="25"/>
        <v>0</v>
      </c>
      <c r="Q536" s="5" t="e">
        <f t="shared" ca="1" si="24"/>
        <v>#DIV/0!</v>
      </c>
    </row>
    <row r="537" spans="2:17" x14ac:dyDescent="0.3">
      <c r="B537" s="2"/>
      <c r="C537" s="52"/>
      <c r="D537" s="2"/>
      <c r="E537" s="9"/>
      <c r="F537" s="2"/>
      <c r="G537" s="2"/>
      <c r="H537" s="46"/>
      <c r="I537" s="5"/>
      <c r="J537" s="2"/>
      <c r="K537" s="2"/>
      <c r="L537" s="2"/>
      <c r="M537" s="2">
        <f>+SUMIF($C$2:$C537,C537,$K$2:$K537)-SUMIF($C$2:$C537,C537,$L$2:$L537)</f>
        <v>0</v>
      </c>
      <c r="N537" s="11">
        <f t="shared" si="23"/>
        <v>0</v>
      </c>
      <c r="O537" s="11"/>
      <c r="P537" s="11">
        <f t="shared" ca="1" si="25"/>
        <v>0</v>
      </c>
      <c r="Q537" s="5" t="e">
        <f t="shared" ca="1" si="24"/>
        <v>#DIV/0!</v>
      </c>
    </row>
    <row r="538" spans="2:17" x14ac:dyDescent="0.3">
      <c r="B538" s="2"/>
      <c r="C538" s="52"/>
      <c r="D538" s="2"/>
      <c r="E538" s="9"/>
      <c r="F538" s="2"/>
      <c r="G538" s="2"/>
      <c r="H538" s="46"/>
      <c r="I538" s="5"/>
      <c r="J538" s="2"/>
      <c r="K538" s="2"/>
      <c r="L538" s="2"/>
      <c r="M538" s="2">
        <f>+SUMIF($C$2:$C538,C538,$K$2:$K538)-SUMIF($C$2:$C538,C538,$L$2:$L538)</f>
        <v>0</v>
      </c>
      <c r="N538" s="11">
        <f t="shared" si="23"/>
        <v>0</v>
      </c>
      <c r="O538" s="11"/>
      <c r="P538" s="11">
        <f t="shared" ca="1" si="25"/>
        <v>0</v>
      </c>
      <c r="Q538" s="5" t="e">
        <f t="shared" ca="1" si="24"/>
        <v>#DIV/0!</v>
      </c>
    </row>
    <row r="539" spans="2:17" x14ac:dyDescent="0.3">
      <c r="B539" s="2"/>
      <c r="C539" s="52"/>
      <c r="D539" s="2"/>
      <c r="E539" s="9"/>
      <c r="F539" s="2"/>
      <c r="G539" s="2"/>
      <c r="H539" s="46"/>
      <c r="I539" s="5"/>
      <c r="J539" s="2"/>
      <c r="K539" s="2"/>
      <c r="L539" s="2"/>
      <c r="M539" s="2">
        <f>+SUMIF($C$2:$C539,C539,$K$2:$K539)-SUMIF($C$2:$C539,C539,$L$2:$L539)</f>
        <v>0</v>
      </c>
      <c r="N539" s="11">
        <f t="shared" si="23"/>
        <v>0</v>
      </c>
      <c r="O539" s="11"/>
      <c r="P539" s="11">
        <f t="shared" ca="1" si="25"/>
        <v>0</v>
      </c>
      <c r="Q539" s="5" t="e">
        <f t="shared" ca="1" si="24"/>
        <v>#DIV/0!</v>
      </c>
    </row>
    <row r="540" spans="2:17" x14ac:dyDescent="0.3">
      <c r="B540" s="2"/>
      <c r="C540" s="52"/>
      <c r="D540" s="2"/>
      <c r="E540" s="9"/>
      <c r="F540" s="2"/>
      <c r="G540" s="2"/>
      <c r="H540" s="46"/>
      <c r="I540" s="5"/>
      <c r="J540" s="2"/>
      <c r="K540" s="2"/>
      <c r="L540" s="2"/>
      <c r="M540" s="2">
        <f>+SUMIF($C$2:$C540,C540,$K$2:$K540)-SUMIF($C$2:$C540,C540,$L$2:$L540)</f>
        <v>0</v>
      </c>
      <c r="N540" s="11">
        <f t="shared" si="23"/>
        <v>0</v>
      </c>
      <c r="O540" s="11"/>
      <c r="P540" s="11">
        <f t="shared" ca="1" si="25"/>
        <v>0</v>
      </c>
      <c r="Q540" s="5" t="e">
        <f t="shared" ca="1" si="24"/>
        <v>#DIV/0!</v>
      </c>
    </row>
    <row r="541" spans="2:17" x14ac:dyDescent="0.3">
      <c r="B541" s="2"/>
      <c r="C541" s="52"/>
      <c r="D541" s="2"/>
      <c r="E541" s="9"/>
      <c r="F541" s="2"/>
      <c r="G541" s="2"/>
      <c r="H541" s="46"/>
      <c r="I541" s="5"/>
      <c r="J541" s="2"/>
      <c r="K541" s="2"/>
      <c r="L541" s="2"/>
      <c r="M541" s="2">
        <f>+SUMIF($C$2:$C541,C541,$K$2:$K541)-SUMIF($C$2:$C541,C541,$L$2:$L541)</f>
        <v>0</v>
      </c>
      <c r="N541" s="11">
        <f t="shared" si="23"/>
        <v>0</v>
      </c>
      <c r="O541" s="11"/>
      <c r="P541" s="11">
        <f t="shared" ca="1" si="25"/>
        <v>0</v>
      </c>
      <c r="Q541" s="5" t="e">
        <f t="shared" ca="1" si="24"/>
        <v>#DIV/0!</v>
      </c>
    </row>
    <row r="542" spans="2:17" x14ac:dyDescent="0.3">
      <c r="B542" s="2"/>
      <c r="C542" s="52"/>
      <c r="D542" s="2"/>
      <c r="E542" s="9"/>
      <c r="F542" s="2"/>
      <c r="G542" s="2"/>
      <c r="H542" s="46"/>
      <c r="I542" s="5"/>
      <c r="J542" s="2"/>
      <c r="K542" s="2"/>
      <c r="L542" s="2"/>
      <c r="M542" s="2">
        <f>+SUMIF($C$2:$C542,C542,$K$2:$K542)-SUMIF($C$2:$C542,C542,$L$2:$L542)</f>
        <v>0</v>
      </c>
      <c r="N542" s="11">
        <f t="shared" si="23"/>
        <v>0</v>
      </c>
      <c r="O542" s="11"/>
      <c r="P542" s="11">
        <f t="shared" ca="1" si="25"/>
        <v>0</v>
      </c>
      <c r="Q542" s="5" t="e">
        <f t="shared" ca="1" si="24"/>
        <v>#DIV/0!</v>
      </c>
    </row>
    <row r="543" spans="2:17" x14ac:dyDescent="0.3">
      <c r="B543" s="2"/>
      <c r="C543" s="52"/>
      <c r="D543" s="2"/>
      <c r="E543" s="9"/>
      <c r="F543" s="2"/>
      <c r="G543" s="2"/>
      <c r="H543" s="46"/>
      <c r="I543" s="5"/>
      <c r="J543" s="2"/>
      <c r="K543" s="2"/>
      <c r="L543" s="2"/>
      <c r="M543" s="2">
        <f>+SUMIF($C$2:$C543,C543,$K$2:$K543)-SUMIF($C$2:$C543,C543,$L$2:$L543)</f>
        <v>0</v>
      </c>
      <c r="N543" s="11">
        <f t="shared" si="23"/>
        <v>0</v>
      </c>
      <c r="O543" s="11"/>
      <c r="P543" s="11">
        <f t="shared" ca="1" si="25"/>
        <v>0</v>
      </c>
      <c r="Q543" s="5" t="e">
        <f t="shared" ca="1" si="24"/>
        <v>#DIV/0!</v>
      </c>
    </row>
    <row r="544" spans="2:17" x14ac:dyDescent="0.3">
      <c r="B544" s="2"/>
      <c r="C544" s="52"/>
      <c r="D544" s="2"/>
      <c r="E544" s="9"/>
      <c r="F544" s="2"/>
      <c r="G544" s="2"/>
      <c r="H544" s="46"/>
      <c r="I544" s="5"/>
      <c r="J544" s="2"/>
      <c r="K544" s="2"/>
      <c r="L544" s="2"/>
      <c r="M544" s="2">
        <f>+SUMIF($C$2:$C544,C544,$K$2:$K544)-SUMIF($C$2:$C544,C544,$L$2:$L544)</f>
        <v>0</v>
      </c>
      <c r="N544" s="11">
        <f t="shared" si="23"/>
        <v>0</v>
      </c>
      <c r="O544" s="11"/>
      <c r="P544" s="11">
        <f t="shared" ca="1" si="25"/>
        <v>0</v>
      </c>
      <c r="Q544" s="5" t="e">
        <f t="shared" ca="1" si="24"/>
        <v>#DIV/0!</v>
      </c>
    </row>
    <row r="545" spans="2:17" x14ac:dyDescent="0.3">
      <c r="B545" s="2"/>
      <c r="C545" s="52"/>
      <c r="D545" s="2"/>
      <c r="E545" s="9"/>
      <c r="F545" s="2"/>
      <c r="G545" s="2"/>
      <c r="H545" s="46"/>
      <c r="I545" s="5"/>
      <c r="J545" s="2"/>
      <c r="K545" s="2"/>
      <c r="L545" s="2"/>
      <c r="M545" s="2">
        <f>+SUMIF($C$2:$C545,C545,$K$2:$K545)-SUMIF($C$2:$C545,C545,$L$2:$L545)</f>
        <v>0</v>
      </c>
      <c r="N545" s="11">
        <f t="shared" si="23"/>
        <v>0</v>
      </c>
      <c r="O545" s="11"/>
      <c r="P545" s="11">
        <f t="shared" ca="1" si="25"/>
        <v>0</v>
      </c>
      <c r="Q545" s="5" t="e">
        <f t="shared" ca="1" si="24"/>
        <v>#DIV/0!</v>
      </c>
    </row>
    <row r="546" spans="2:17" x14ac:dyDescent="0.3">
      <c r="B546" s="2"/>
      <c r="C546" s="52"/>
      <c r="D546" s="2"/>
      <c r="E546" s="9"/>
      <c r="F546" s="2"/>
      <c r="G546" s="2"/>
      <c r="H546" s="46"/>
      <c r="I546" s="5"/>
      <c r="J546" s="2"/>
      <c r="K546" s="2"/>
      <c r="L546" s="2"/>
      <c r="M546" s="2">
        <f>+SUMIF($C$2:$C546,C546,$K$2:$K546)-SUMIF($C$2:$C546,C546,$L$2:$L546)</f>
        <v>0</v>
      </c>
      <c r="N546" s="11">
        <f t="shared" si="23"/>
        <v>0</v>
      </c>
      <c r="O546" s="11"/>
      <c r="P546" s="11">
        <f t="shared" ca="1" si="25"/>
        <v>0</v>
      </c>
      <c r="Q546" s="5" t="e">
        <f t="shared" ca="1" si="24"/>
        <v>#DIV/0!</v>
      </c>
    </row>
    <row r="547" spans="2:17" x14ac:dyDescent="0.3">
      <c r="B547" s="2"/>
      <c r="C547" s="52"/>
      <c r="D547" s="2"/>
      <c r="E547" s="9"/>
      <c r="F547" s="2"/>
      <c r="G547" s="2"/>
      <c r="H547" s="46"/>
      <c r="I547" s="5"/>
      <c r="J547" s="2"/>
      <c r="K547" s="2"/>
      <c r="L547" s="2"/>
      <c r="M547" s="2">
        <f>+SUMIF($C$2:$C547,C547,$K$2:$K547)-SUMIF($C$2:$C547,C547,$L$2:$L547)</f>
        <v>0</v>
      </c>
      <c r="N547" s="11">
        <f t="shared" si="23"/>
        <v>0</v>
      </c>
      <c r="O547" s="11"/>
      <c r="P547" s="11">
        <f t="shared" ca="1" si="25"/>
        <v>0</v>
      </c>
      <c r="Q547" s="5" t="e">
        <f t="shared" ca="1" si="24"/>
        <v>#DIV/0!</v>
      </c>
    </row>
    <row r="548" spans="2:17" x14ac:dyDescent="0.3">
      <c r="B548" s="2"/>
      <c r="C548" s="52"/>
      <c r="D548" s="2"/>
      <c r="E548" s="9"/>
      <c r="F548" s="2"/>
      <c r="G548" s="2"/>
      <c r="H548" s="46"/>
      <c r="I548" s="5"/>
      <c r="J548" s="2"/>
      <c r="K548" s="2"/>
      <c r="L548" s="2"/>
      <c r="M548" s="2">
        <f>+SUMIF($C$2:$C548,C548,$K$2:$K548)-SUMIF($C$2:$C548,C548,$L$2:$L548)</f>
        <v>0</v>
      </c>
      <c r="N548" s="11">
        <f t="shared" si="23"/>
        <v>0</v>
      </c>
      <c r="O548" s="11"/>
      <c r="P548" s="11">
        <f t="shared" ca="1" si="25"/>
        <v>0</v>
      </c>
      <c r="Q548" s="5" t="e">
        <f t="shared" ca="1" si="24"/>
        <v>#DIV/0!</v>
      </c>
    </row>
    <row r="549" spans="2:17" x14ac:dyDescent="0.3">
      <c r="B549" s="2"/>
      <c r="C549" s="52"/>
      <c r="D549" s="2"/>
      <c r="E549" s="9"/>
      <c r="F549" s="2"/>
      <c r="G549" s="2"/>
      <c r="H549" s="46"/>
      <c r="I549" s="5"/>
      <c r="J549" s="2"/>
      <c r="K549" s="2"/>
      <c r="L549" s="2"/>
      <c r="M549" s="2">
        <f>+SUMIF($C$2:$C549,C549,$K$2:$K549)-SUMIF($C$2:$C549,C549,$L$2:$L549)</f>
        <v>0</v>
      </c>
      <c r="N549" s="11">
        <f t="shared" si="23"/>
        <v>0</v>
      </c>
      <c r="O549" s="11"/>
      <c r="P549" s="11">
        <f t="shared" ca="1" si="25"/>
        <v>0</v>
      </c>
      <c r="Q549" s="5" t="e">
        <f t="shared" ca="1" si="24"/>
        <v>#DIV/0!</v>
      </c>
    </row>
    <row r="550" spans="2:17" x14ac:dyDescent="0.3">
      <c r="B550" s="2"/>
      <c r="C550" s="52"/>
      <c r="D550" s="2"/>
      <c r="E550" s="9"/>
      <c r="F550" s="2"/>
      <c r="G550" s="2"/>
      <c r="H550" s="46"/>
      <c r="I550" s="5"/>
      <c r="J550" s="2"/>
      <c r="K550" s="2"/>
      <c r="L550" s="2"/>
      <c r="M550" s="2">
        <f>+SUMIF($C$2:$C550,C550,$K$2:$K550)-SUMIF($C$2:$C550,C550,$L$2:$L550)</f>
        <v>0</v>
      </c>
      <c r="N550" s="11">
        <f t="shared" si="23"/>
        <v>0</v>
      </c>
      <c r="O550" s="11"/>
      <c r="P550" s="11">
        <f t="shared" ca="1" si="25"/>
        <v>0</v>
      </c>
      <c r="Q550" s="5" t="e">
        <f t="shared" ca="1" si="24"/>
        <v>#DIV/0!</v>
      </c>
    </row>
    <row r="551" spans="2:17" x14ac:dyDescent="0.3">
      <c r="B551" s="2"/>
      <c r="C551" s="52"/>
      <c r="D551" s="2"/>
      <c r="E551" s="9"/>
      <c r="F551" s="2"/>
      <c r="G551" s="2"/>
      <c r="H551" s="46"/>
      <c r="I551" s="5"/>
      <c r="J551" s="2"/>
      <c r="K551" s="2"/>
      <c r="L551" s="2"/>
      <c r="M551" s="2">
        <f>+SUMIF($C$2:$C551,C551,$K$2:$K551)-SUMIF($C$2:$C551,C551,$L$2:$L551)</f>
        <v>0</v>
      </c>
      <c r="N551" s="11">
        <f t="shared" si="23"/>
        <v>0</v>
      </c>
      <c r="O551" s="11"/>
      <c r="P551" s="11">
        <f t="shared" ca="1" si="25"/>
        <v>0</v>
      </c>
      <c r="Q551" s="5" t="e">
        <f t="shared" ca="1" si="24"/>
        <v>#DIV/0!</v>
      </c>
    </row>
    <row r="552" spans="2:17" x14ac:dyDescent="0.3">
      <c r="B552" s="2"/>
      <c r="C552" s="52"/>
      <c r="D552" s="2"/>
      <c r="E552" s="9"/>
      <c r="F552" s="2"/>
      <c r="G552" s="2"/>
      <c r="H552" s="46"/>
      <c r="I552" s="5"/>
      <c r="J552" s="2"/>
      <c r="K552" s="2"/>
      <c r="L552" s="2"/>
      <c r="M552" s="2">
        <f>+SUMIF($C$2:$C552,C552,$K$2:$K552)-SUMIF($C$2:$C552,C552,$L$2:$L552)</f>
        <v>0</v>
      </c>
      <c r="N552" s="11">
        <f t="shared" si="23"/>
        <v>0</v>
      </c>
      <c r="O552" s="11"/>
      <c r="P552" s="11">
        <f t="shared" ca="1" si="25"/>
        <v>0</v>
      </c>
      <c r="Q552" s="5" t="e">
        <f t="shared" ca="1" si="24"/>
        <v>#DIV/0!</v>
      </c>
    </row>
    <row r="553" spans="2:17" x14ac:dyDescent="0.3">
      <c r="B553" s="2"/>
      <c r="C553" s="52"/>
      <c r="D553" s="2"/>
      <c r="E553" s="9"/>
      <c r="F553" s="2"/>
      <c r="G553" s="2"/>
      <c r="H553" s="46"/>
      <c r="I553" s="5"/>
      <c r="J553" s="2"/>
      <c r="K553" s="2"/>
      <c r="L553" s="2"/>
      <c r="M553" s="2">
        <f>+SUMIF($C$2:$C553,C553,$K$2:$K553)-SUMIF($C$2:$C553,C553,$L$2:$L553)</f>
        <v>0</v>
      </c>
      <c r="N553" s="11">
        <f t="shared" si="23"/>
        <v>0</v>
      </c>
      <c r="O553" s="11"/>
      <c r="P553" s="11">
        <f t="shared" ca="1" si="25"/>
        <v>0</v>
      </c>
      <c r="Q553" s="5" t="e">
        <f t="shared" ca="1" si="24"/>
        <v>#DIV/0!</v>
      </c>
    </row>
    <row r="554" spans="2:17" x14ac:dyDescent="0.3">
      <c r="B554" s="2"/>
      <c r="C554" s="52"/>
      <c r="D554" s="2"/>
      <c r="E554" s="9"/>
      <c r="F554" s="2"/>
      <c r="G554" s="2"/>
      <c r="H554" s="46"/>
      <c r="I554" s="5"/>
      <c r="J554" s="2"/>
      <c r="K554" s="2"/>
      <c r="L554" s="2"/>
      <c r="M554" s="2">
        <f>+SUMIF($C$2:$C554,C554,$K$2:$K554)-SUMIF($C$2:$C554,C554,$L$2:$L554)</f>
        <v>0</v>
      </c>
      <c r="N554" s="11">
        <f t="shared" si="23"/>
        <v>0</v>
      </c>
      <c r="O554" s="11"/>
      <c r="P554" s="11">
        <f t="shared" ca="1" si="25"/>
        <v>0</v>
      </c>
      <c r="Q554" s="5" t="e">
        <f t="shared" ca="1" si="24"/>
        <v>#DIV/0!</v>
      </c>
    </row>
    <row r="555" spans="2:17" x14ac:dyDescent="0.3">
      <c r="B555" s="2"/>
      <c r="C555" s="52"/>
      <c r="D555" s="2"/>
      <c r="E555" s="9"/>
      <c r="F555" s="2"/>
      <c r="G555" s="2"/>
      <c r="H555" s="46"/>
      <c r="I555" s="5"/>
      <c r="J555" s="2"/>
      <c r="K555" s="2"/>
      <c r="L555" s="2"/>
      <c r="M555" s="2">
        <f>+SUMIF($C$2:$C555,C555,$K$2:$K555)-SUMIF($C$2:$C555,C555,$L$2:$L555)</f>
        <v>0</v>
      </c>
      <c r="N555" s="11">
        <f t="shared" si="23"/>
        <v>0</v>
      </c>
      <c r="O555" s="11"/>
      <c r="P555" s="11">
        <f t="shared" ca="1" si="25"/>
        <v>0</v>
      </c>
      <c r="Q555" s="5" t="e">
        <f t="shared" ca="1" si="24"/>
        <v>#DIV/0!</v>
      </c>
    </row>
    <row r="556" spans="2:17" x14ac:dyDescent="0.3">
      <c r="B556" s="2"/>
      <c r="C556" s="52"/>
      <c r="D556" s="2"/>
      <c r="E556" s="9"/>
      <c r="F556" s="2"/>
      <c r="G556" s="2"/>
      <c r="H556" s="46"/>
      <c r="I556" s="5"/>
      <c r="J556" s="2"/>
      <c r="K556" s="2"/>
      <c r="L556" s="2"/>
      <c r="M556" s="2">
        <f>+SUMIF($C$2:$C556,C556,$K$2:$K556)-SUMIF($C$2:$C556,C556,$L$2:$L556)</f>
        <v>0</v>
      </c>
      <c r="N556" s="11">
        <f t="shared" si="23"/>
        <v>0</v>
      </c>
      <c r="O556" s="11"/>
      <c r="P556" s="11">
        <f t="shared" ca="1" si="25"/>
        <v>0</v>
      </c>
      <c r="Q556" s="5" t="e">
        <f t="shared" ca="1" si="24"/>
        <v>#DIV/0!</v>
      </c>
    </row>
    <row r="557" spans="2:17" x14ac:dyDescent="0.3">
      <c r="B557" s="2"/>
      <c r="C557" s="52"/>
      <c r="D557" s="2"/>
      <c r="E557" s="9"/>
      <c r="F557" s="2"/>
      <c r="G557" s="2"/>
      <c r="H557" s="46"/>
      <c r="I557" s="5"/>
      <c r="J557" s="2"/>
      <c r="K557" s="2"/>
      <c r="L557" s="2"/>
      <c r="M557" s="2">
        <f>+SUMIF($C$2:$C557,C557,$K$2:$K557)-SUMIF($C$2:$C557,C557,$L$2:$L557)</f>
        <v>0</v>
      </c>
      <c r="N557" s="11">
        <f t="shared" si="23"/>
        <v>0</v>
      </c>
      <c r="O557" s="11"/>
      <c r="P557" s="11">
        <f t="shared" ca="1" si="25"/>
        <v>0</v>
      </c>
      <c r="Q557" s="5" t="e">
        <f t="shared" ca="1" si="24"/>
        <v>#DIV/0!</v>
      </c>
    </row>
    <row r="558" spans="2:17" x14ac:dyDescent="0.3">
      <c r="B558" s="2"/>
      <c r="C558" s="52"/>
      <c r="D558" s="2"/>
      <c r="E558" s="9"/>
      <c r="F558" s="2"/>
      <c r="G558" s="2"/>
      <c r="H558" s="46"/>
      <c r="I558" s="5"/>
      <c r="J558" s="2"/>
      <c r="K558" s="2"/>
      <c r="L558" s="2"/>
      <c r="M558" s="2">
        <f>+SUMIF($C$2:$C558,C558,$K$2:$K558)-SUMIF($C$2:$C558,C558,$L$2:$L558)</f>
        <v>0</v>
      </c>
      <c r="N558" s="11">
        <f t="shared" si="23"/>
        <v>0</v>
      </c>
      <c r="O558" s="11"/>
      <c r="P558" s="11">
        <f t="shared" ca="1" si="25"/>
        <v>0</v>
      </c>
      <c r="Q558" s="5" t="e">
        <f t="shared" ca="1" si="24"/>
        <v>#DIV/0!</v>
      </c>
    </row>
    <row r="559" spans="2:17" x14ac:dyDescent="0.3">
      <c r="B559" s="2"/>
      <c r="C559" s="52"/>
      <c r="D559" s="2"/>
      <c r="E559" s="9"/>
      <c r="F559" s="2"/>
      <c r="G559" s="2"/>
      <c r="H559" s="46"/>
      <c r="I559" s="5"/>
      <c r="J559" s="2"/>
      <c r="K559" s="2"/>
      <c r="L559" s="2"/>
      <c r="M559" s="2">
        <f>+SUMIF($C$2:$C559,C559,$K$2:$K559)-SUMIF($C$2:$C559,C559,$L$2:$L559)</f>
        <v>0</v>
      </c>
      <c r="N559" s="11">
        <f t="shared" si="23"/>
        <v>0</v>
      </c>
      <c r="O559" s="11"/>
      <c r="P559" s="11">
        <f t="shared" ca="1" si="25"/>
        <v>0</v>
      </c>
      <c r="Q559" s="5" t="e">
        <f t="shared" ca="1" si="24"/>
        <v>#DIV/0!</v>
      </c>
    </row>
    <row r="560" spans="2:17" x14ac:dyDescent="0.3">
      <c r="B560" s="2"/>
      <c r="C560" s="52"/>
      <c r="D560" s="2"/>
      <c r="E560" s="9"/>
      <c r="F560" s="2"/>
      <c r="G560" s="2"/>
      <c r="H560" s="46"/>
      <c r="I560" s="5"/>
      <c r="J560" s="2"/>
      <c r="K560" s="2"/>
      <c r="L560" s="2"/>
      <c r="M560" s="2">
        <f>+SUMIF($C$2:$C560,C560,$K$2:$K560)-SUMIF($C$2:$C560,C560,$L$2:$L560)</f>
        <v>0</v>
      </c>
      <c r="N560" s="11">
        <f t="shared" si="23"/>
        <v>0</v>
      </c>
      <c r="O560" s="11"/>
      <c r="P560" s="11">
        <f t="shared" ca="1" si="25"/>
        <v>0</v>
      </c>
      <c r="Q560" s="5" t="e">
        <f t="shared" ca="1" si="24"/>
        <v>#DIV/0!</v>
      </c>
    </row>
    <row r="561" spans="2:17" x14ac:dyDescent="0.3">
      <c r="B561" s="2"/>
      <c r="C561" s="52"/>
      <c r="D561" s="2"/>
      <c r="E561" s="9"/>
      <c r="F561" s="2"/>
      <c r="G561" s="2"/>
      <c r="H561" s="46"/>
      <c r="I561" s="5"/>
      <c r="J561" s="2"/>
      <c r="K561" s="2"/>
      <c r="L561" s="2"/>
      <c r="M561" s="2">
        <f>+SUMIF($C$2:$C561,C561,$K$2:$K561)-SUMIF($C$2:$C561,C561,$L$2:$L561)</f>
        <v>0</v>
      </c>
      <c r="N561" s="11">
        <f t="shared" si="23"/>
        <v>0</v>
      </c>
      <c r="O561" s="11"/>
      <c r="P561" s="11">
        <f t="shared" ca="1" si="25"/>
        <v>0</v>
      </c>
      <c r="Q561" s="5" t="e">
        <f t="shared" ca="1" si="24"/>
        <v>#DIV/0!</v>
      </c>
    </row>
    <row r="562" spans="2:17" x14ac:dyDescent="0.3">
      <c r="B562" s="2"/>
      <c r="C562" s="52"/>
      <c r="D562" s="2"/>
      <c r="E562" s="9"/>
      <c r="F562" s="2"/>
      <c r="G562" s="2"/>
      <c r="H562" s="46"/>
      <c r="I562" s="5"/>
      <c r="J562" s="2"/>
      <c r="K562" s="2"/>
      <c r="L562" s="2"/>
      <c r="M562" s="2">
        <f>+SUMIF($C$2:$C562,C562,$K$2:$K562)-SUMIF($C$2:$C562,C562,$L$2:$L562)</f>
        <v>0</v>
      </c>
      <c r="N562" s="11">
        <f t="shared" si="23"/>
        <v>0</v>
      </c>
      <c r="O562" s="11"/>
      <c r="P562" s="11">
        <f t="shared" ca="1" si="25"/>
        <v>0</v>
      </c>
      <c r="Q562" s="5" t="e">
        <f t="shared" ca="1" si="24"/>
        <v>#DIV/0!</v>
      </c>
    </row>
    <row r="563" spans="2:17" x14ac:dyDescent="0.3">
      <c r="B563" s="2"/>
      <c r="C563" s="52"/>
      <c r="D563" s="2"/>
      <c r="E563" s="9"/>
      <c r="F563" s="2"/>
      <c r="G563" s="2"/>
      <c r="H563" s="46"/>
      <c r="I563" s="5"/>
      <c r="J563" s="2"/>
      <c r="K563" s="2"/>
      <c r="L563" s="2"/>
      <c r="M563" s="2">
        <f>+SUMIF($C$2:$C563,C563,$K$2:$K563)-SUMIF($C$2:$C563,C563,$L$2:$L563)</f>
        <v>0</v>
      </c>
      <c r="N563" s="11">
        <f t="shared" si="23"/>
        <v>0</v>
      </c>
      <c r="O563" s="11"/>
      <c r="P563" s="11">
        <f t="shared" ca="1" si="25"/>
        <v>0</v>
      </c>
      <c r="Q563" s="5" t="e">
        <f t="shared" ca="1" si="24"/>
        <v>#DIV/0!</v>
      </c>
    </row>
    <row r="564" spans="2:17" x14ac:dyDescent="0.3">
      <c r="B564" s="2"/>
      <c r="C564" s="52"/>
      <c r="D564" s="2"/>
      <c r="E564" s="9"/>
      <c r="F564" s="2"/>
      <c r="G564" s="2"/>
      <c r="H564" s="46"/>
      <c r="I564" s="5"/>
      <c r="J564" s="2"/>
      <c r="K564" s="2"/>
      <c r="L564" s="2"/>
      <c r="M564" s="2">
        <f>+SUMIF($C$2:$C564,C564,$K$2:$K564)-SUMIF($C$2:$C564,C564,$L$2:$L564)</f>
        <v>0</v>
      </c>
      <c r="N564" s="11">
        <f t="shared" si="23"/>
        <v>0</v>
      </c>
      <c r="O564" s="11"/>
      <c r="P564" s="11">
        <f t="shared" ca="1" si="25"/>
        <v>0</v>
      </c>
      <c r="Q564" s="5" t="e">
        <f t="shared" ca="1" si="24"/>
        <v>#DIV/0!</v>
      </c>
    </row>
    <row r="565" spans="2:17" x14ac:dyDescent="0.3">
      <c r="B565" s="2"/>
      <c r="C565" s="52"/>
      <c r="D565" s="2"/>
      <c r="E565" s="9"/>
      <c r="F565" s="2"/>
      <c r="G565" s="2"/>
      <c r="H565" s="46"/>
      <c r="I565" s="5"/>
      <c r="J565" s="2"/>
      <c r="K565" s="2"/>
      <c r="L565" s="2"/>
      <c r="M565" s="2">
        <f>+SUMIF($C$2:$C565,C565,$K$2:$K565)-SUMIF($C$2:$C565,C565,$L$2:$L565)</f>
        <v>0</v>
      </c>
      <c r="N565" s="11">
        <f t="shared" si="23"/>
        <v>0</v>
      </c>
      <c r="O565" s="11"/>
      <c r="P565" s="11">
        <f t="shared" ca="1" si="25"/>
        <v>0</v>
      </c>
      <c r="Q565" s="5" t="e">
        <f t="shared" ca="1" si="24"/>
        <v>#DIV/0!</v>
      </c>
    </row>
    <row r="566" spans="2:17" x14ac:dyDescent="0.3">
      <c r="B566" s="2"/>
      <c r="C566" s="52"/>
      <c r="D566" s="2"/>
      <c r="E566" s="9"/>
      <c r="F566" s="2"/>
      <c r="G566" s="2"/>
      <c r="H566" s="46"/>
      <c r="I566" s="5"/>
      <c r="J566" s="2"/>
      <c r="K566" s="2"/>
      <c r="L566" s="2"/>
      <c r="M566" s="2">
        <f>+SUMIF($C$2:$C566,C566,$K$2:$K566)-SUMIF($C$2:$C566,C566,$L$2:$L566)</f>
        <v>0</v>
      </c>
      <c r="N566" s="11">
        <f t="shared" si="23"/>
        <v>0</v>
      </c>
      <c r="O566" s="11"/>
      <c r="P566" s="11">
        <f t="shared" ca="1" si="25"/>
        <v>0</v>
      </c>
      <c r="Q566" s="5" t="e">
        <f t="shared" ca="1" si="24"/>
        <v>#DIV/0!</v>
      </c>
    </row>
    <row r="567" spans="2:17" x14ac:dyDescent="0.3">
      <c r="B567" s="2"/>
      <c r="C567" s="52"/>
      <c r="D567" s="2"/>
      <c r="E567" s="9"/>
      <c r="F567" s="2"/>
      <c r="G567" s="2"/>
      <c r="H567" s="46"/>
      <c r="I567" s="5"/>
      <c r="J567" s="2"/>
      <c r="K567" s="2"/>
      <c r="L567" s="2"/>
      <c r="M567" s="2">
        <f>+SUMIF($C$2:$C567,C567,$K$2:$K567)-SUMIF($C$2:$C567,C567,$L$2:$L567)</f>
        <v>0</v>
      </c>
      <c r="N567" s="11">
        <f t="shared" si="23"/>
        <v>0</v>
      </c>
      <c r="O567" s="11"/>
      <c r="P567" s="11">
        <f t="shared" ca="1" si="25"/>
        <v>0</v>
      </c>
      <c r="Q567" s="5" t="e">
        <f t="shared" ca="1" si="24"/>
        <v>#DIV/0!</v>
      </c>
    </row>
    <row r="568" spans="2:17" x14ac:dyDescent="0.3">
      <c r="B568" s="2"/>
      <c r="C568" s="52"/>
      <c r="D568" s="2"/>
      <c r="E568" s="9"/>
      <c r="F568" s="2"/>
      <c r="G568" s="2"/>
      <c r="H568" s="46"/>
      <c r="I568" s="5"/>
      <c r="J568" s="2"/>
      <c r="K568" s="2"/>
      <c r="L568" s="2"/>
      <c r="M568" s="2">
        <f>+SUMIF($C$2:$C568,C568,$K$2:$K568)-SUMIF($C$2:$C568,C568,$L$2:$L568)</f>
        <v>0</v>
      </c>
      <c r="N568" s="11">
        <f t="shared" si="23"/>
        <v>0</v>
      </c>
      <c r="O568" s="11"/>
      <c r="P568" s="11">
        <f t="shared" ca="1" si="25"/>
        <v>0</v>
      </c>
      <c r="Q568" s="5" t="e">
        <f t="shared" ca="1" si="24"/>
        <v>#DIV/0!</v>
      </c>
    </row>
    <row r="569" spans="2:17" x14ac:dyDescent="0.3">
      <c r="B569" s="2"/>
      <c r="C569" s="52"/>
      <c r="D569" s="2"/>
      <c r="E569" s="9"/>
      <c r="F569" s="2"/>
      <c r="G569" s="2"/>
      <c r="H569" s="46"/>
      <c r="I569" s="5"/>
      <c r="J569" s="2"/>
      <c r="K569" s="2"/>
      <c r="L569" s="2"/>
      <c r="M569" s="2">
        <f>+SUMIF($C$2:$C569,C569,$K$2:$K569)-SUMIF($C$2:$C569,C569,$L$2:$L569)</f>
        <v>0</v>
      </c>
      <c r="N569" s="11">
        <f t="shared" si="23"/>
        <v>0</v>
      </c>
      <c r="O569" s="11"/>
      <c r="P569" s="11">
        <f t="shared" ca="1" si="25"/>
        <v>0</v>
      </c>
      <c r="Q569" s="5" t="e">
        <f t="shared" ca="1" si="24"/>
        <v>#DIV/0!</v>
      </c>
    </row>
    <row r="570" spans="2:17" x14ac:dyDescent="0.3">
      <c r="B570" s="2"/>
      <c r="C570" s="52"/>
      <c r="D570" s="2"/>
      <c r="E570" s="9"/>
      <c r="F570" s="2"/>
      <c r="G570" s="2"/>
      <c r="H570" s="46"/>
      <c r="I570" s="5"/>
      <c r="J570" s="2"/>
      <c r="K570" s="2"/>
      <c r="L570" s="2"/>
      <c r="M570" s="2">
        <f>+SUMIF($C$2:$C570,C570,$K$2:$K570)-SUMIF($C$2:$C570,C570,$L$2:$L570)</f>
        <v>0</v>
      </c>
      <c r="N570" s="11">
        <f t="shared" si="23"/>
        <v>0</v>
      </c>
      <c r="O570" s="11"/>
      <c r="P570" s="11">
        <f t="shared" ca="1" si="25"/>
        <v>0</v>
      </c>
      <c r="Q570" s="5" t="e">
        <f t="shared" ca="1" si="24"/>
        <v>#DIV/0!</v>
      </c>
    </row>
    <row r="571" spans="2:17" x14ac:dyDescent="0.3">
      <c r="B571" s="2"/>
      <c r="C571" s="52"/>
      <c r="D571" s="2"/>
      <c r="E571" s="9"/>
      <c r="F571" s="2"/>
      <c r="G571" s="2"/>
      <c r="H571" s="46"/>
      <c r="I571" s="5"/>
      <c r="J571" s="2"/>
      <c r="K571" s="2"/>
      <c r="L571" s="2"/>
      <c r="M571" s="2">
        <f>+SUMIF($C$2:$C571,C571,$K$2:$K571)-SUMIF($C$2:$C571,C571,$L$2:$L571)</f>
        <v>0</v>
      </c>
      <c r="N571" s="11">
        <f t="shared" si="23"/>
        <v>0</v>
      </c>
      <c r="O571" s="11"/>
      <c r="P571" s="11">
        <f t="shared" ca="1" si="25"/>
        <v>0</v>
      </c>
      <c r="Q571" s="5" t="e">
        <f t="shared" ca="1" si="24"/>
        <v>#DIV/0!</v>
      </c>
    </row>
    <row r="572" spans="2:17" x14ac:dyDescent="0.3">
      <c r="B572" s="2"/>
      <c r="C572" s="52"/>
      <c r="D572" s="2"/>
      <c r="E572" s="9"/>
      <c r="F572" s="2"/>
      <c r="G572" s="2"/>
      <c r="H572" s="46"/>
      <c r="I572" s="5"/>
      <c r="J572" s="2"/>
      <c r="K572" s="2"/>
      <c r="L572" s="2"/>
      <c r="M572" s="2">
        <f>+SUMIF($C$2:$C572,C572,$K$2:$K572)-SUMIF($C$2:$C572,C572,$L$2:$L572)</f>
        <v>0</v>
      </c>
      <c r="N572" s="11">
        <f t="shared" si="23"/>
        <v>0</v>
      </c>
      <c r="O572" s="11"/>
      <c r="P572" s="11">
        <f t="shared" ca="1" si="25"/>
        <v>0</v>
      </c>
      <c r="Q572" s="5" t="e">
        <f t="shared" ca="1" si="24"/>
        <v>#DIV/0!</v>
      </c>
    </row>
    <row r="573" spans="2:17" x14ac:dyDescent="0.3">
      <c r="B573" s="2"/>
      <c r="C573" s="52"/>
      <c r="D573" s="2"/>
      <c r="E573" s="9"/>
      <c r="F573" s="2"/>
      <c r="G573" s="2"/>
      <c r="H573" s="46"/>
      <c r="I573" s="5"/>
      <c r="J573" s="2"/>
      <c r="K573" s="2"/>
      <c r="L573" s="2"/>
      <c r="M573" s="2">
        <f>+SUMIF($C$2:$C573,C573,$K$2:$K573)-SUMIF($C$2:$C573,C573,$L$2:$L573)</f>
        <v>0</v>
      </c>
      <c r="N573" s="11">
        <f t="shared" si="23"/>
        <v>0</v>
      </c>
      <c r="O573" s="11"/>
      <c r="P573" s="11">
        <f t="shared" ca="1" si="25"/>
        <v>0</v>
      </c>
      <c r="Q573" s="5" t="e">
        <f t="shared" ca="1" si="24"/>
        <v>#DIV/0!</v>
      </c>
    </row>
    <row r="574" spans="2:17" x14ac:dyDescent="0.3">
      <c r="B574" s="2"/>
      <c r="C574" s="52"/>
      <c r="D574" s="2"/>
      <c r="E574" s="9"/>
      <c r="F574" s="2"/>
      <c r="G574" s="2"/>
      <c r="H574" s="46"/>
      <c r="I574" s="5"/>
      <c r="J574" s="2"/>
      <c r="K574" s="2"/>
      <c r="L574" s="2"/>
      <c r="M574" s="2">
        <f>+SUMIF($C$2:$C574,C574,$K$2:$K574)-SUMIF($C$2:$C574,C574,$L$2:$L574)</f>
        <v>0</v>
      </c>
      <c r="N574" s="11">
        <f t="shared" si="23"/>
        <v>0</v>
      </c>
      <c r="O574" s="11"/>
      <c r="P574" s="11">
        <f t="shared" ca="1" si="25"/>
        <v>0</v>
      </c>
      <c r="Q574" s="5" t="e">
        <f t="shared" ca="1" si="24"/>
        <v>#DIV/0!</v>
      </c>
    </row>
    <row r="575" spans="2:17" x14ac:dyDescent="0.3">
      <c r="B575" s="2"/>
      <c r="C575" s="52"/>
      <c r="D575" s="2"/>
      <c r="E575" s="9"/>
      <c r="F575" s="2"/>
      <c r="G575" s="2"/>
      <c r="H575" s="46"/>
      <c r="I575" s="5"/>
      <c r="J575" s="2"/>
      <c r="K575" s="2"/>
      <c r="L575" s="2"/>
      <c r="M575" s="2">
        <f>+SUMIF($C$2:$C575,C575,$K$2:$K575)-SUMIF($C$2:$C575,C575,$L$2:$L575)</f>
        <v>0</v>
      </c>
      <c r="N575" s="11">
        <f t="shared" si="23"/>
        <v>0</v>
      </c>
      <c r="O575" s="11"/>
      <c r="P575" s="11">
        <f t="shared" ca="1" si="25"/>
        <v>0</v>
      </c>
      <c r="Q575" s="5" t="e">
        <f t="shared" ca="1" si="24"/>
        <v>#DIV/0!</v>
      </c>
    </row>
    <row r="576" spans="2:17" x14ac:dyDescent="0.3">
      <c r="B576" s="2"/>
      <c r="C576" s="52"/>
      <c r="D576" s="2"/>
      <c r="E576" s="9"/>
      <c r="F576" s="2"/>
      <c r="G576" s="2"/>
      <c r="H576" s="46"/>
      <c r="I576" s="5"/>
      <c r="J576" s="2"/>
      <c r="K576" s="2"/>
      <c r="L576" s="2"/>
      <c r="M576" s="2">
        <f>+SUMIF($C$2:$C576,C576,$K$2:$K576)-SUMIF($C$2:$C576,C576,$L$2:$L576)</f>
        <v>0</v>
      </c>
      <c r="N576" s="11">
        <f t="shared" si="23"/>
        <v>0</v>
      </c>
      <c r="O576" s="11"/>
      <c r="P576" s="11">
        <f t="shared" ca="1" si="25"/>
        <v>0</v>
      </c>
      <c r="Q576" s="5" t="e">
        <f t="shared" ca="1" si="24"/>
        <v>#DIV/0!</v>
      </c>
    </row>
    <row r="577" spans="2:17" x14ac:dyDescent="0.3">
      <c r="B577" s="2"/>
      <c r="C577" s="52"/>
      <c r="D577" s="2"/>
      <c r="E577" s="9"/>
      <c r="F577" s="2"/>
      <c r="G577" s="2"/>
      <c r="H577" s="46"/>
      <c r="I577" s="5"/>
      <c r="J577" s="2"/>
      <c r="K577" s="2"/>
      <c r="L577" s="2"/>
      <c r="M577" s="2">
        <f>+SUMIF($C$2:$C577,C577,$K$2:$K577)-SUMIF($C$2:$C577,C577,$L$2:$L577)</f>
        <v>0</v>
      </c>
      <c r="N577" s="11">
        <f t="shared" si="23"/>
        <v>0</v>
      </c>
      <c r="O577" s="11"/>
      <c r="P577" s="11">
        <f t="shared" ca="1" si="25"/>
        <v>0</v>
      </c>
      <c r="Q577" s="5" t="e">
        <f t="shared" ca="1" si="24"/>
        <v>#DIV/0!</v>
      </c>
    </row>
    <row r="578" spans="2:17" x14ac:dyDescent="0.3">
      <c r="B578" s="2"/>
      <c r="C578" s="52"/>
      <c r="D578" s="2"/>
      <c r="E578" s="9"/>
      <c r="F578" s="2"/>
      <c r="G578" s="2"/>
      <c r="H578" s="46"/>
      <c r="I578" s="5"/>
      <c r="J578" s="2"/>
      <c r="K578" s="2"/>
      <c r="L578" s="2"/>
      <c r="M578" s="2">
        <f>+SUMIF($C$2:$C578,C578,$K$2:$K578)-SUMIF($C$2:$C578,C578,$L$2:$L578)</f>
        <v>0</v>
      </c>
      <c r="N578" s="11">
        <f t="shared" si="23"/>
        <v>0</v>
      </c>
      <c r="O578" s="11"/>
      <c r="P578" s="11">
        <f t="shared" ca="1" si="25"/>
        <v>0</v>
      </c>
      <c r="Q578" s="5" t="e">
        <f t="shared" ca="1" si="24"/>
        <v>#DIV/0!</v>
      </c>
    </row>
    <row r="579" spans="2:17" x14ac:dyDescent="0.3">
      <c r="B579" s="2"/>
      <c r="C579" s="52"/>
      <c r="D579" s="2"/>
      <c r="E579" s="9"/>
      <c r="F579" s="2"/>
      <c r="G579" s="2"/>
      <c r="H579" s="46"/>
      <c r="I579" s="5"/>
      <c r="J579" s="2"/>
      <c r="K579" s="2"/>
      <c r="L579" s="2"/>
      <c r="M579" s="2">
        <f>+SUMIF($C$2:$C579,C579,$K$2:$K579)-SUMIF($C$2:$C579,C579,$L$2:$L579)</f>
        <v>0</v>
      </c>
      <c r="N579" s="11">
        <f t="shared" si="23"/>
        <v>0</v>
      </c>
      <c r="O579" s="11"/>
      <c r="P579" s="11">
        <f t="shared" ca="1" si="25"/>
        <v>0</v>
      </c>
      <c r="Q579" s="5" t="e">
        <f t="shared" ca="1" si="24"/>
        <v>#DIV/0!</v>
      </c>
    </row>
    <row r="580" spans="2:17" x14ac:dyDescent="0.3">
      <c r="B580" s="2"/>
      <c r="C580" s="52"/>
      <c r="D580" s="2"/>
      <c r="E580" s="9"/>
      <c r="F580" s="2"/>
      <c r="G580" s="2"/>
      <c r="H580" s="46"/>
      <c r="I580" s="5"/>
      <c r="J580" s="2"/>
      <c r="K580" s="2"/>
      <c r="L580" s="2"/>
      <c r="M580" s="2">
        <f>+SUMIF($C$2:$C580,C580,$K$2:$K580)-SUMIF($C$2:$C580,C580,$L$2:$L580)</f>
        <v>0</v>
      </c>
      <c r="N580" s="11">
        <f t="shared" ref="N580:N643" si="26">+K580*J580</f>
        <v>0</v>
      </c>
      <c r="O580" s="11"/>
      <c r="P580" s="11">
        <f t="shared" ca="1" si="25"/>
        <v>0</v>
      </c>
      <c r="Q580" s="5" t="e">
        <f t="shared" ref="Q580:Q643" ca="1" si="27">+P580/M580</f>
        <v>#DIV/0!</v>
      </c>
    </row>
    <row r="581" spans="2:17" x14ac:dyDescent="0.3">
      <c r="B581" s="2"/>
      <c r="C581" s="52"/>
      <c r="D581" s="2"/>
      <c r="E581" s="9"/>
      <c r="F581" s="2"/>
      <c r="G581" s="2"/>
      <c r="H581" s="46"/>
      <c r="I581" s="5"/>
      <c r="J581" s="2"/>
      <c r="K581" s="2"/>
      <c r="L581" s="2"/>
      <c r="M581" s="2">
        <f>+SUMIF($C$2:$C581,C581,$K$2:$K581)-SUMIF($C$2:$C581,C581,$L$2:$L581)</f>
        <v>0</v>
      </c>
      <c r="N581" s="11">
        <f t="shared" si="26"/>
        <v>0</v>
      </c>
      <c r="O581" s="11"/>
      <c r="P581" s="11">
        <f t="shared" ca="1" si="25"/>
        <v>0</v>
      </c>
      <c r="Q581" s="5" t="e">
        <f t="shared" ca="1" si="27"/>
        <v>#DIV/0!</v>
      </c>
    </row>
    <row r="582" spans="2:17" x14ac:dyDescent="0.3">
      <c r="B582" s="2"/>
      <c r="C582" s="52"/>
      <c r="D582" s="2"/>
      <c r="E582" s="9"/>
      <c r="F582" s="2"/>
      <c r="G582" s="2"/>
      <c r="H582" s="46"/>
      <c r="I582" s="5"/>
      <c r="J582" s="2"/>
      <c r="K582" s="2"/>
      <c r="L582" s="2"/>
      <c r="M582" s="2">
        <f>+SUMIF($C$2:$C582,C582,$K$2:$K582)-SUMIF($C$2:$C582,C582,$L$2:$L582)</f>
        <v>0</v>
      </c>
      <c r="N582" s="11">
        <f t="shared" si="26"/>
        <v>0</v>
      </c>
      <c r="O582" s="11"/>
      <c r="P582" s="11">
        <f t="shared" ref="P582:P645" ca="1" si="28">+SUMIF($C$3:$O$19,C582,$N$3:$N$25)-SUMIF($C$3:$O$19,C582,$O$3:$O$25)</f>
        <v>0</v>
      </c>
      <c r="Q582" s="5" t="e">
        <f t="shared" ca="1" si="27"/>
        <v>#DIV/0!</v>
      </c>
    </row>
    <row r="583" spans="2:17" x14ac:dyDescent="0.3">
      <c r="B583" s="2"/>
      <c r="C583" s="52"/>
      <c r="D583" s="2"/>
      <c r="E583" s="9"/>
      <c r="F583" s="2"/>
      <c r="G583" s="2"/>
      <c r="H583" s="46"/>
      <c r="I583" s="5"/>
      <c r="J583" s="2"/>
      <c r="K583" s="2"/>
      <c r="L583" s="2"/>
      <c r="M583" s="2">
        <f>+SUMIF($C$2:$C583,C583,$K$2:$K583)-SUMIF($C$2:$C583,C583,$L$2:$L583)</f>
        <v>0</v>
      </c>
      <c r="N583" s="11">
        <f t="shared" si="26"/>
        <v>0</v>
      </c>
      <c r="O583" s="11"/>
      <c r="P583" s="11">
        <f t="shared" ca="1" si="28"/>
        <v>0</v>
      </c>
      <c r="Q583" s="5" t="e">
        <f t="shared" ca="1" si="27"/>
        <v>#DIV/0!</v>
      </c>
    </row>
    <row r="584" spans="2:17" x14ac:dyDescent="0.3">
      <c r="B584" s="2"/>
      <c r="C584" s="52"/>
      <c r="D584" s="2"/>
      <c r="E584" s="9"/>
      <c r="F584" s="2"/>
      <c r="G584" s="2"/>
      <c r="H584" s="46"/>
      <c r="I584" s="5"/>
      <c r="J584" s="2"/>
      <c r="K584" s="2"/>
      <c r="L584" s="2"/>
      <c r="M584" s="2">
        <f>+SUMIF($C$2:$C584,C584,$K$2:$K584)-SUMIF($C$2:$C584,C584,$L$2:$L584)</f>
        <v>0</v>
      </c>
      <c r="N584" s="11">
        <f t="shared" si="26"/>
        <v>0</v>
      </c>
      <c r="O584" s="11"/>
      <c r="P584" s="11">
        <f t="shared" ca="1" si="28"/>
        <v>0</v>
      </c>
      <c r="Q584" s="5" t="e">
        <f t="shared" ca="1" si="27"/>
        <v>#DIV/0!</v>
      </c>
    </row>
    <row r="585" spans="2:17" x14ac:dyDescent="0.3">
      <c r="B585" s="2"/>
      <c r="C585" s="52"/>
      <c r="D585" s="2"/>
      <c r="E585" s="9"/>
      <c r="F585" s="2"/>
      <c r="G585" s="2"/>
      <c r="H585" s="46"/>
      <c r="I585" s="5"/>
      <c r="J585" s="2"/>
      <c r="K585" s="2"/>
      <c r="L585" s="2"/>
      <c r="M585" s="2">
        <f>+SUMIF($C$2:$C585,C585,$K$2:$K585)-SUMIF($C$2:$C585,C585,$L$2:$L585)</f>
        <v>0</v>
      </c>
      <c r="N585" s="11">
        <f t="shared" si="26"/>
        <v>0</v>
      </c>
      <c r="O585" s="11"/>
      <c r="P585" s="11">
        <f t="shared" ca="1" si="28"/>
        <v>0</v>
      </c>
      <c r="Q585" s="5" t="e">
        <f t="shared" ca="1" si="27"/>
        <v>#DIV/0!</v>
      </c>
    </row>
    <row r="586" spans="2:17" x14ac:dyDescent="0.3">
      <c r="B586" s="2"/>
      <c r="C586" s="52"/>
      <c r="D586" s="2"/>
      <c r="E586" s="9"/>
      <c r="F586" s="2"/>
      <c r="G586" s="2"/>
      <c r="H586" s="46"/>
      <c r="I586" s="5"/>
      <c r="J586" s="2"/>
      <c r="K586" s="2"/>
      <c r="L586" s="2"/>
      <c r="M586" s="2">
        <f>+SUMIF($C$2:$C586,C586,$K$2:$K586)-SUMIF($C$2:$C586,C586,$L$2:$L586)</f>
        <v>0</v>
      </c>
      <c r="N586" s="11">
        <f t="shared" si="26"/>
        <v>0</v>
      </c>
      <c r="O586" s="11"/>
      <c r="P586" s="11">
        <f t="shared" ca="1" si="28"/>
        <v>0</v>
      </c>
      <c r="Q586" s="5" t="e">
        <f t="shared" ca="1" si="27"/>
        <v>#DIV/0!</v>
      </c>
    </row>
    <row r="587" spans="2:17" x14ac:dyDescent="0.3">
      <c r="B587" s="2"/>
      <c r="C587" s="52"/>
      <c r="D587" s="2"/>
      <c r="E587" s="9"/>
      <c r="F587" s="2"/>
      <c r="G587" s="2"/>
      <c r="H587" s="46"/>
      <c r="I587" s="5"/>
      <c r="J587" s="2"/>
      <c r="K587" s="2"/>
      <c r="L587" s="2"/>
      <c r="M587" s="2">
        <f>+SUMIF($C$2:$C587,C587,$K$2:$K587)-SUMIF($C$2:$C587,C587,$L$2:$L587)</f>
        <v>0</v>
      </c>
      <c r="N587" s="11">
        <f t="shared" si="26"/>
        <v>0</v>
      </c>
      <c r="O587" s="11"/>
      <c r="P587" s="11">
        <f t="shared" ca="1" si="28"/>
        <v>0</v>
      </c>
      <c r="Q587" s="5" t="e">
        <f t="shared" ca="1" si="27"/>
        <v>#DIV/0!</v>
      </c>
    </row>
    <row r="588" spans="2:17" x14ac:dyDescent="0.3">
      <c r="B588" s="2"/>
      <c r="C588" s="52"/>
      <c r="D588" s="2"/>
      <c r="E588" s="9"/>
      <c r="F588" s="2"/>
      <c r="G588" s="2"/>
      <c r="H588" s="46"/>
      <c r="I588" s="5"/>
      <c r="J588" s="2"/>
      <c r="K588" s="2"/>
      <c r="L588" s="2"/>
      <c r="M588" s="2">
        <f>+SUMIF($C$2:$C588,C588,$K$2:$K588)-SUMIF($C$2:$C588,C588,$L$2:$L588)</f>
        <v>0</v>
      </c>
      <c r="N588" s="11">
        <f t="shared" si="26"/>
        <v>0</v>
      </c>
      <c r="O588" s="11"/>
      <c r="P588" s="11">
        <f t="shared" ca="1" si="28"/>
        <v>0</v>
      </c>
      <c r="Q588" s="5" t="e">
        <f t="shared" ca="1" si="27"/>
        <v>#DIV/0!</v>
      </c>
    </row>
    <row r="589" spans="2:17" x14ac:dyDescent="0.3">
      <c r="B589" s="2"/>
      <c r="C589" s="52"/>
      <c r="D589" s="2"/>
      <c r="E589" s="9"/>
      <c r="F589" s="2"/>
      <c r="G589" s="2"/>
      <c r="H589" s="46"/>
      <c r="I589" s="5"/>
      <c r="J589" s="2"/>
      <c r="K589" s="2"/>
      <c r="L589" s="2"/>
      <c r="M589" s="2">
        <f>+SUMIF($C$2:$C589,C589,$K$2:$K589)-SUMIF($C$2:$C589,C589,$L$2:$L589)</f>
        <v>0</v>
      </c>
      <c r="N589" s="11">
        <f t="shared" si="26"/>
        <v>0</v>
      </c>
      <c r="O589" s="11"/>
      <c r="P589" s="11">
        <f t="shared" ca="1" si="28"/>
        <v>0</v>
      </c>
      <c r="Q589" s="5" t="e">
        <f t="shared" ca="1" si="27"/>
        <v>#DIV/0!</v>
      </c>
    </row>
    <row r="590" spans="2:17" x14ac:dyDescent="0.3">
      <c r="B590" s="2"/>
      <c r="C590" s="52"/>
      <c r="D590" s="2"/>
      <c r="E590" s="9"/>
      <c r="F590" s="2"/>
      <c r="G590" s="2"/>
      <c r="H590" s="46"/>
      <c r="I590" s="5"/>
      <c r="J590" s="2"/>
      <c r="K590" s="2"/>
      <c r="L590" s="2"/>
      <c r="M590" s="2">
        <f>+SUMIF($C$2:$C590,C590,$K$2:$K590)-SUMIF($C$2:$C590,C590,$L$2:$L590)</f>
        <v>0</v>
      </c>
      <c r="N590" s="11">
        <f t="shared" si="26"/>
        <v>0</v>
      </c>
      <c r="O590" s="11"/>
      <c r="P590" s="11">
        <f t="shared" ca="1" si="28"/>
        <v>0</v>
      </c>
      <c r="Q590" s="5" t="e">
        <f t="shared" ca="1" si="27"/>
        <v>#DIV/0!</v>
      </c>
    </row>
    <row r="591" spans="2:17" x14ac:dyDescent="0.3">
      <c r="B591" s="2"/>
      <c r="C591" s="52"/>
      <c r="D591" s="2"/>
      <c r="E591" s="9"/>
      <c r="F591" s="2"/>
      <c r="G591" s="2"/>
      <c r="H591" s="46"/>
      <c r="I591" s="5"/>
      <c r="J591" s="2"/>
      <c r="K591" s="2"/>
      <c r="L591" s="2"/>
      <c r="M591" s="2">
        <f>+SUMIF($C$2:$C591,C591,$K$2:$K591)-SUMIF($C$2:$C591,C591,$L$2:$L591)</f>
        <v>0</v>
      </c>
      <c r="N591" s="11">
        <f t="shared" si="26"/>
        <v>0</v>
      </c>
      <c r="O591" s="11"/>
      <c r="P591" s="11">
        <f t="shared" ca="1" si="28"/>
        <v>0</v>
      </c>
      <c r="Q591" s="5" t="e">
        <f t="shared" ca="1" si="27"/>
        <v>#DIV/0!</v>
      </c>
    </row>
    <row r="592" spans="2:17" x14ac:dyDescent="0.3">
      <c r="B592" s="2"/>
      <c r="C592" s="52"/>
      <c r="D592" s="2"/>
      <c r="E592" s="9"/>
      <c r="F592" s="2"/>
      <c r="G592" s="2"/>
      <c r="H592" s="46"/>
      <c r="I592" s="5"/>
      <c r="J592" s="2"/>
      <c r="K592" s="2"/>
      <c r="L592" s="2"/>
      <c r="M592" s="2">
        <f>+SUMIF($C$2:$C592,C592,$K$2:$K592)-SUMIF($C$2:$C592,C592,$L$2:$L592)</f>
        <v>0</v>
      </c>
      <c r="N592" s="11">
        <f t="shared" si="26"/>
        <v>0</v>
      </c>
      <c r="O592" s="11"/>
      <c r="P592" s="11">
        <f t="shared" ca="1" si="28"/>
        <v>0</v>
      </c>
      <c r="Q592" s="5" t="e">
        <f t="shared" ca="1" si="27"/>
        <v>#DIV/0!</v>
      </c>
    </row>
    <row r="593" spans="2:17" x14ac:dyDescent="0.3">
      <c r="B593" s="2"/>
      <c r="C593" s="52"/>
      <c r="D593" s="2"/>
      <c r="E593" s="9"/>
      <c r="F593" s="2"/>
      <c r="G593" s="2"/>
      <c r="H593" s="46"/>
      <c r="I593" s="5"/>
      <c r="J593" s="2"/>
      <c r="K593" s="2"/>
      <c r="L593" s="2"/>
      <c r="M593" s="2">
        <f>+SUMIF($C$2:$C593,C593,$K$2:$K593)-SUMIF($C$2:$C593,C593,$L$2:$L593)</f>
        <v>0</v>
      </c>
      <c r="N593" s="11">
        <f t="shared" si="26"/>
        <v>0</v>
      </c>
      <c r="O593" s="11"/>
      <c r="P593" s="11">
        <f t="shared" ca="1" si="28"/>
        <v>0</v>
      </c>
      <c r="Q593" s="5" t="e">
        <f t="shared" ca="1" si="27"/>
        <v>#DIV/0!</v>
      </c>
    </row>
    <row r="594" spans="2:17" x14ac:dyDescent="0.3">
      <c r="B594" s="2"/>
      <c r="C594" s="52"/>
      <c r="D594" s="2"/>
      <c r="E594" s="9"/>
      <c r="F594" s="2"/>
      <c r="G594" s="2"/>
      <c r="H594" s="46"/>
      <c r="I594" s="5"/>
      <c r="J594" s="2"/>
      <c r="K594" s="2"/>
      <c r="L594" s="2"/>
      <c r="M594" s="2">
        <f>+SUMIF($C$2:$C594,C594,$K$2:$K594)-SUMIF($C$2:$C594,C594,$L$2:$L594)</f>
        <v>0</v>
      </c>
      <c r="N594" s="11">
        <f t="shared" si="26"/>
        <v>0</v>
      </c>
      <c r="O594" s="11"/>
      <c r="P594" s="11">
        <f t="shared" ca="1" si="28"/>
        <v>0</v>
      </c>
      <c r="Q594" s="5" t="e">
        <f t="shared" ca="1" si="27"/>
        <v>#DIV/0!</v>
      </c>
    </row>
    <row r="595" spans="2:17" x14ac:dyDescent="0.3">
      <c r="B595" s="2"/>
      <c r="C595" s="52"/>
      <c r="D595" s="2"/>
      <c r="E595" s="9"/>
      <c r="F595" s="2"/>
      <c r="G595" s="2"/>
      <c r="H595" s="46"/>
      <c r="I595" s="5"/>
      <c r="J595" s="2"/>
      <c r="K595" s="2"/>
      <c r="L595" s="2"/>
      <c r="M595" s="2">
        <f>+SUMIF($C$2:$C595,C595,$K$2:$K595)-SUMIF($C$2:$C595,C595,$L$2:$L595)</f>
        <v>0</v>
      </c>
      <c r="N595" s="11">
        <f t="shared" si="26"/>
        <v>0</v>
      </c>
      <c r="O595" s="11"/>
      <c r="P595" s="11">
        <f t="shared" ca="1" si="28"/>
        <v>0</v>
      </c>
      <c r="Q595" s="5" t="e">
        <f t="shared" ca="1" si="27"/>
        <v>#DIV/0!</v>
      </c>
    </row>
    <row r="596" spans="2:17" x14ac:dyDescent="0.3">
      <c r="B596" s="2"/>
      <c r="C596" s="52"/>
      <c r="D596" s="2"/>
      <c r="E596" s="9"/>
      <c r="F596" s="2"/>
      <c r="G596" s="2"/>
      <c r="H596" s="46"/>
      <c r="I596" s="5"/>
      <c r="J596" s="2"/>
      <c r="K596" s="2"/>
      <c r="L596" s="2"/>
      <c r="M596" s="2">
        <f>+SUMIF($C$2:$C596,C596,$K$2:$K596)-SUMIF($C$2:$C596,C596,$L$2:$L596)</f>
        <v>0</v>
      </c>
      <c r="N596" s="11">
        <f t="shared" si="26"/>
        <v>0</v>
      </c>
      <c r="O596" s="11"/>
      <c r="P596" s="11">
        <f t="shared" ca="1" si="28"/>
        <v>0</v>
      </c>
      <c r="Q596" s="5" t="e">
        <f t="shared" ca="1" si="27"/>
        <v>#DIV/0!</v>
      </c>
    </row>
    <row r="597" spans="2:17" x14ac:dyDescent="0.3">
      <c r="B597" s="2"/>
      <c r="C597" s="52"/>
      <c r="D597" s="2"/>
      <c r="E597" s="9"/>
      <c r="F597" s="2"/>
      <c r="G597" s="2"/>
      <c r="H597" s="46"/>
      <c r="I597" s="5"/>
      <c r="J597" s="2"/>
      <c r="K597" s="2"/>
      <c r="L597" s="2"/>
      <c r="M597" s="2">
        <f>+SUMIF($C$2:$C597,C597,$K$2:$K597)-SUMIF($C$2:$C597,C597,$L$2:$L597)</f>
        <v>0</v>
      </c>
      <c r="N597" s="11">
        <f t="shared" si="26"/>
        <v>0</v>
      </c>
      <c r="O597" s="11"/>
      <c r="P597" s="11">
        <f t="shared" ca="1" si="28"/>
        <v>0</v>
      </c>
      <c r="Q597" s="5" t="e">
        <f t="shared" ca="1" si="27"/>
        <v>#DIV/0!</v>
      </c>
    </row>
    <row r="598" spans="2:17" x14ac:dyDescent="0.3">
      <c r="B598" s="2"/>
      <c r="C598" s="52"/>
      <c r="D598" s="2"/>
      <c r="E598" s="9"/>
      <c r="F598" s="2"/>
      <c r="G598" s="2"/>
      <c r="H598" s="46"/>
      <c r="I598" s="5"/>
      <c r="J598" s="2"/>
      <c r="K598" s="2"/>
      <c r="L598" s="2"/>
      <c r="M598" s="2">
        <f>+SUMIF($C$2:$C598,C598,$K$2:$K598)-SUMIF($C$2:$C598,C598,$L$2:$L598)</f>
        <v>0</v>
      </c>
      <c r="N598" s="11">
        <f t="shared" si="26"/>
        <v>0</v>
      </c>
      <c r="O598" s="11"/>
      <c r="P598" s="11">
        <f t="shared" ca="1" si="28"/>
        <v>0</v>
      </c>
      <c r="Q598" s="5" t="e">
        <f t="shared" ca="1" si="27"/>
        <v>#DIV/0!</v>
      </c>
    </row>
    <row r="599" spans="2:17" x14ac:dyDescent="0.3">
      <c r="B599" s="2"/>
      <c r="C599" s="52"/>
      <c r="D599" s="2"/>
      <c r="E599" s="9"/>
      <c r="F599" s="2"/>
      <c r="G599" s="2"/>
      <c r="H599" s="46"/>
      <c r="I599" s="5"/>
      <c r="J599" s="2"/>
      <c r="K599" s="2"/>
      <c r="L599" s="2"/>
      <c r="M599" s="2">
        <f>+SUMIF($C$2:$C599,C599,$K$2:$K599)-SUMIF($C$2:$C599,C599,$L$2:$L599)</f>
        <v>0</v>
      </c>
      <c r="N599" s="11">
        <f t="shared" si="26"/>
        <v>0</v>
      </c>
      <c r="O599" s="11"/>
      <c r="P599" s="11">
        <f t="shared" ca="1" si="28"/>
        <v>0</v>
      </c>
      <c r="Q599" s="5" t="e">
        <f t="shared" ca="1" si="27"/>
        <v>#DIV/0!</v>
      </c>
    </row>
    <row r="600" spans="2:17" x14ac:dyDescent="0.3">
      <c r="B600" s="2"/>
      <c r="C600" s="52"/>
      <c r="D600" s="2"/>
      <c r="E600" s="9"/>
      <c r="F600" s="2"/>
      <c r="G600" s="2"/>
      <c r="H600" s="46"/>
      <c r="I600" s="5"/>
      <c r="J600" s="2"/>
      <c r="K600" s="2"/>
      <c r="L600" s="2"/>
      <c r="M600" s="2">
        <f>+SUMIF($C$2:$C600,C600,$K$2:$K600)-SUMIF($C$2:$C600,C600,$L$2:$L600)</f>
        <v>0</v>
      </c>
      <c r="N600" s="11">
        <f t="shared" si="26"/>
        <v>0</v>
      </c>
      <c r="O600" s="11"/>
      <c r="P600" s="11">
        <f t="shared" ca="1" si="28"/>
        <v>0</v>
      </c>
      <c r="Q600" s="5" t="e">
        <f t="shared" ca="1" si="27"/>
        <v>#DIV/0!</v>
      </c>
    </row>
    <row r="601" spans="2:17" x14ac:dyDescent="0.3">
      <c r="B601" s="2"/>
      <c r="C601" s="52"/>
      <c r="D601" s="2"/>
      <c r="E601" s="9"/>
      <c r="F601" s="2"/>
      <c r="G601" s="2"/>
      <c r="H601" s="46"/>
      <c r="I601" s="5"/>
      <c r="J601" s="2"/>
      <c r="K601" s="2"/>
      <c r="L601" s="2"/>
      <c r="M601" s="2">
        <f>+SUMIF($C$2:$C601,C601,$K$2:$K601)-SUMIF($C$2:$C601,C601,$L$2:$L601)</f>
        <v>0</v>
      </c>
      <c r="N601" s="11">
        <f t="shared" si="26"/>
        <v>0</v>
      </c>
      <c r="O601" s="11"/>
      <c r="P601" s="11">
        <f t="shared" ca="1" si="28"/>
        <v>0</v>
      </c>
      <c r="Q601" s="5" t="e">
        <f t="shared" ca="1" si="27"/>
        <v>#DIV/0!</v>
      </c>
    </row>
    <row r="602" spans="2:17" x14ac:dyDescent="0.3">
      <c r="B602" s="2"/>
      <c r="C602" s="52"/>
      <c r="D602" s="2"/>
      <c r="E602" s="9"/>
      <c r="F602" s="2"/>
      <c r="G602" s="2"/>
      <c r="H602" s="46"/>
      <c r="I602" s="5"/>
      <c r="J602" s="2"/>
      <c r="K602" s="2"/>
      <c r="L602" s="2"/>
      <c r="M602" s="2">
        <f>+SUMIF($C$2:$C602,C602,$K$2:$K602)-SUMIF($C$2:$C602,C602,$L$2:$L602)</f>
        <v>0</v>
      </c>
      <c r="N602" s="11">
        <f t="shared" si="26"/>
        <v>0</v>
      </c>
      <c r="O602" s="11"/>
      <c r="P602" s="11">
        <f t="shared" ca="1" si="28"/>
        <v>0</v>
      </c>
      <c r="Q602" s="5" t="e">
        <f t="shared" ca="1" si="27"/>
        <v>#DIV/0!</v>
      </c>
    </row>
    <row r="603" spans="2:17" x14ac:dyDescent="0.3">
      <c r="B603" s="2"/>
      <c r="C603" s="52"/>
      <c r="D603" s="2"/>
      <c r="E603" s="9"/>
      <c r="F603" s="2"/>
      <c r="G603" s="2"/>
      <c r="H603" s="46"/>
      <c r="I603" s="5"/>
      <c r="J603" s="2"/>
      <c r="K603" s="2"/>
      <c r="L603" s="2"/>
      <c r="M603" s="2">
        <f>+SUMIF($C$2:$C603,C603,$K$2:$K603)-SUMIF($C$2:$C603,C603,$L$2:$L603)</f>
        <v>0</v>
      </c>
      <c r="N603" s="11">
        <f t="shared" si="26"/>
        <v>0</v>
      </c>
      <c r="O603" s="11"/>
      <c r="P603" s="11">
        <f t="shared" ca="1" si="28"/>
        <v>0</v>
      </c>
      <c r="Q603" s="5" t="e">
        <f t="shared" ca="1" si="27"/>
        <v>#DIV/0!</v>
      </c>
    </row>
    <row r="604" spans="2:17" x14ac:dyDescent="0.3">
      <c r="B604" s="2"/>
      <c r="C604" s="52"/>
      <c r="D604" s="2"/>
      <c r="E604" s="9"/>
      <c r="F604" s="2"/>
      <c r="G604" s="2"/>
      <c r="H604" s="46"/>
      <c r="I604" s="5"/>
      <c r="J604" s="2"/>
      <c r="K604" s="2"/>
      <c r="L604" s="2"/>
      <c r="M604" s="2">
        <f>+SUMIF($C$2:$C604,C604,$K$2:$K604)-SUMIF($C$2:$C604,C604,$L$2:$L604)</f>
        <v>0</v>
      </c>
      <c r="N604" s="11">
        <f t="shared" si="26"/>
        <v>0</v>
      </c>
      <c r="O604" s="11"/>
      <c r="P604" s="11">
        <f t="shared" ca="1" si="28"/>
        <v>0</v>
      </c>
      <c r="Q604" s="5" t="e">
        <f t="shared" ca="1" si="27"/>
        <v>#DIV/0!</v>
      </c>
    </row>
    <row r="605" spans="2:17" x14ac:dyDescent="0.3">
      <c r="B605" s="2"/>
      <c r="C605" s="52"/>
      <c r="D605" s="2"/>
      <c r="E605" s="9"/>
      <c r="F605" s="2"/>
      <c r="G605" s="2"/>
      <c r="H605" s="46"/>
      <c r="I605" s="5"/>
      <c r="J605" s="2"/>
      <c r="K605" s="2"/>
      <c r="L605" s="2"/>
      <c r="M605" s="2">
        <f>+SUMIF($C$2:$C605,C605,$K$2:$K605)-SUMIF($C$2:$C605,C605,$L$2:$L605)</f>
        <v>0</v>
      </c>
      <c r="N605" s="11">
        <f t="shared" si="26"/>
        <v>0</v>
      </c>
      <c r="O605" s="11"/>
      <c r="P605" s="11">
        <f t="shared" ca="1" si="28"/>
        <v>0</v>
      </c>
      <c r="Q605" s="5" t="e">
        <f t="shared" ca="1" si="27"/>
        <v>#DIV/0!</v>
      </c>
    </row>
    <row r="606" spans="2:17" x14ac:dyDescent="0.3">
      <c r="B606" s="2"/>
      <c r="C606" s="52"/>
      <c r="D606" s="2"/>
      <c r="E606" s="9"/>
      <c r="F606" s="2"/>
      <c r="G606" s="2"/>
      <c r="H606" s="46"/>
      <c r="I606" s="5"/>
      <c r="J606" s="2"/>
      <c r="K606" s="2"/>
      <c r="L606" s="2"/>
      <c r="M606" s="2">
        <f>+SUMIF($C$2:$C606,C606,$K$2:$K606)-SUMIF($C$2:$C606,C606,$L$2:$L606)</f>
        <v>0</v>
      </c>
      <c r="N606" s="11">
        <f t="shared" si="26"/>
        <v>0</v>
      </c>
      <c r="O606" s="11"/>
      <c r="P606" s="11">
        <f t="shared" ca="1" si="28"/>
        <v>0</v>
      </c>
      <c r="Q606" s="5" t="e">
        <f t="shared" ca="1" si="27"/>
        <v>#DIV/0!</v>
      </c>
    </row>
    <row r="607" spans="2:17" x14ac:dyDescent="0.3">
      <c r="B607" s="2"/>
      <c r="C607" s="52"/>
      <c r="D607" s="2"/>
      <c r="E607" s="9"/>
      <c r="F607" s="2"/>
      <c r="G607" s="2"/>
      <c r="H607" s="46"/>
      <c r="I607" s="5"/>
      <c r="J607" s="2"/>
      <c r="K607" s="2"/>
      <c r="L607" s="2"/>
      <c r="M607" s="2">
        <f>+SUMIF($C$2:$C607,C607,$K$2:$K607)-SUMIF($C$2:$C607,C607,$L$2:$L607)</f>
        <v>0</v>
      </c>
      <c r="N607" s="11">
        <f t="shared" si="26"/>
        <v>0</v>
      </c>
      <c r="O607" s="11"/>
      <c r="P607" s="11">
        <f t="shared" ca="1" si="28"/>
        <v>0</v>
      </c>
      <c r="Q607" s="5" t="e">
        <f t="shared" ca="1" si="27"/>
        <v>#DIV/0!</v>
      </c>
    </row>
    <row r="608" spans="2:17" x14ac:dyDescent="0.3">
      <c r="B608" s="2"/>
      <c r="C608" s="52"/>
      <c r="D608" s="2"/>
      <c r="E608" s="9"/>
      <c r="F608" s="2"/>
      <c r="G608" s="2"/>
      <c r="H608" s="46"/>
      <c r="I608" s="5"/>
      <c r="J608" s="2"/>
      <c r="K608" s="2"/>
      <c r="L608" s="2"/>
      <c r="M608" s="2">
        <f>+SUMIF($C$2:$C608,C608,$K$2:$K608)-SUMIF($C$2:$C608,C608,$L$2:$L608)</f>
        <v>0</v>
      </c>
      <c r="N608" s="11">
        <f t="shared" si="26"/>
        <v>0</v>
      </c>
      <c r="O608" s="11"/>
      <c r="P608" s="11">
        <f t="shared" ca="1" si="28"/>
        <v>0</v>
      </c>
      <c r="Q608" s="5" t="e">
        <f t="shared" ca="1" si="27"/>
        <v>#DIV/0!</v>
      </c>
    </row>
    <row r="609" spans="2:17" x14ac:dyDescent="0.3">
      <c r="B609" s="2"/>
      <c r="C609" s="52"/>
      <c r="D609" s="2"/>
      <c r="E609" s="9"/>
      <c r="F609" s="2"/>
      <c r="G609" s="2"/>
      <c r="H609" s="46"/>
      <c r="I609" s="5"/>
      <c r="J609" s="2"/>
      <c r="K609" s="2"/>
      <c r="L609" s="2"/>
      <c r="M609" s="2">
        <f>+SUMIF($C$2:$C609,C609,$K$2:$K609)-SUMIF($C$2:$C609,C609,$L$2:$L609)</f>
        <v>0</v>
      </c>
      <c r="N609" s="11">
        <f t="shared" si="26"/>
        <v>0</v>
      </c>
      <c r="O609" s="11"/>
      <c r="P609" s="11">
        <f t="shared" ca="1" si="28"/>
        <v>0</v>
      </c>
      <c r="Q609" s="5" t="e">
        <f t="shared" ca="1" si="27"/>
        <v>#DIV/0!</v>
      </c>
    </row>
    <row r="610" spans="2:17" x14ac:dyDescent="0.3">
      <c r="B610" s="2"/>
      <c r="C610" s="52"/>
      <c r="D610" s="2"/>
      <c r="E610" s="9"/>
      <c r="F610" s="2"/>
      <c r="G610" s="2"/>
      <c r="H610" s="46"/>
      <c r="I610" s="5"/>
      <c r="J610" s="2"/>
      <c r="K610" s="2"/>
      <c r="L610" s="2"/>
      <c r="M610" s="2">
        <f>+SUMIF($C$2:$C610,C610,$K$2:$K610)-SUMIF($C$2:$C610,C610,$L$2:$L610)</f>
        <v>0</v>
      </c>
      <c r="N610" s="11">
        <f t="shared" si="26"/>
        <v>0</v>
      </c>
      <c r="O610" s="11"/>
      <c r="P610" s="11">
        <f t="shared" ca="1" si="28"/>
        <v>0</v>
      </c>
      <c r="Q610" s="5" t="e">
        <f t="shared" ca="1" si="27"/>
        <v>#DIV/0!</v>
      </c>
    </row>
    <row r="611" spans="2:17" x14ac:dyDescent="0.3">
      <c r="B611" s="2"/>
      <c r="C611" s="52"/>
      <c r="D611" s="2"/>
      <c r="E611" s="9"/>
      <c r="F611" s="2"/>
      <c r="G611" s="2"/>
      <c r="H611" s="46"/>
      <c r="I611" s="5"/>
      <c r="J611" s="2"/>
      <c r="K611" s="2"/>
      <c r="L611" s="2"/>
      <c r="M611" s="2">
        <f>+SUMIF($C$2:$C611,C611,$K$2:$K611)-SUMIF($C$2:$C611,C611,$L$2:$L611)</f>
        <v>0</v>
      </c>
      <c r="N611" s="11">
        <f t="shared" si="26"/>
        <v>0</v>
      </c>
      <c r="O611" s="11"/>
      <c r="P611" s="11">
        <f t="shared" ca="1" si="28"/>
        <v>0</v>
      </c>
      <c r="Q611" s="5" t="e">
        <f t="shared" ca="1" si="27"/>
        <v>#DIV/0!</v>
      </c>
    </row>
    <row r="612" spans="2:17" x14ac:dyDescent="0.3">
      <c r="B612" s="2"/>
      <c r="C612" s="52"/>
      <c r="D612" s="2"/>
      <c r="E612" s="9"/>
      <c r="F612" s="2"/>
      <c r="G612" s="2"/>
      <c r="H612" s="46"/>
      <c r="I612" s="5"/>
      <c r="J612" s="2"/>
      <c r="K612" s="2"/>
      <c r="L612" s="2"/>
      <c r="M612" s="2">
        <f>+SUMIF($C$2:$C612,C612,$K$2:$K612)-SUMIF($C$2:$C612,C612,$L$2:$L612)</f>
        <v>0</v>
      </c>
      <c r="N612" s="11">
        <f t="shared" si="26"/>
        <v>0</v>
      </c>
      <c r="O612" s="11"/>
      <c r="P612" s="11">
        <f t="shared" ca="1" si="28"/>
        <v>0</v>
      </c>
      <c r="Q612" s="5" t="e">
        <f t="shared" ca="1" si="27"/>
        <v>#DIV/0!</v>
      </c>
    </row>
    <row r="613" spans="2:17" x14ac:dyDescent="0.3">
      <c r="B613" s="2"/>
      <c r="C613" s="52"/>
      <c r="D613" s="2"/>
      <c r="E613" s="9"/>
      <c r="F613" s="2"/>
      <c r="G613" s="2"/>
      <c r="H613" s="46"/>
      <c r="I613" s="5"/>
      <c r="J613" s="2"/>
      <c r="K613" s="2"/>
      <c r="L613" s="2"/>
      <c r="M613" s="2">
        <f>+SUMIF($C$2:$C613,C613,$K$2:$K613)-SUMIF($C$2:$C613,C613,$L$2:$L613)</f>
        <v>0</v>
      </c>
      <c r="N613" s="11">
        <f t="shared" si="26"/>
        <v>0</v>
      </c>
      <c r="O613" s="11"/>
      <c r="P613" s="11">
        <f t="shared" ca="1" si="28"/>
        <v>0</v>
      </c>
      <c r="Q613" s="5" t="e">
        <f t="shared" ca="1" si="27"/>
        <v>#DIV/0!</v>
      </c>
    </row>
    <row r="614" spans="2:17" x14ac:dyDescent="0.3">
      <c r="B614" s="2"/>
      <c r="C614" s="52"/>
      <c r="D614" s="2"/>
      <c r="E614" s="9"/>
      <c r="F614" s="2"/>
      <c r="G614" s="2"/>
      <c r="H614" s="46"/>
      <c r="I614" s="5"/>
      <c r="J614" s="2"/>
      <c r="K614" s="2"/>
      <c r="L614" s="2"/>
      <c r="M614" s="2">
        <f>+SUMIF($C$2:$C614,C614,$K$2:$K614)-SUMIF($C$2:$C614,C614,$L$2:$L614)</f>
        <v>0</v>
      </c>
      <c r="N614" s="11">
        <f t="shared" si="26"/>
        <v>0</v>
      </c>
      <c r="O614" s="11"/>
      <c r="P614" s="11">
        <f t="shared" ca="1" si="28"/>
        <v>0</v>
      </c>
      <c r="Q614" s="5" t="e">
        <f t="shared" ca="1" si="27"/>
        <v>#DIV/0!</v>
      </c>
    </row>
    <row r="615" spans="2:17" x14ac:dyDescent="0.3">
      <c r="B615" s="2"/>
      <c r="C615" s="52"/>
      <c r="D615" s="2"/>
      <c r="E615" s="9"/>
      <c r="F615" s="2"/>
      <c r="G615" s="2"/>
      <c r="H615" s="46"/>
      <c r="I615" s="5"/>
      <c r="J615" s="2"/>
      <c r="K615" s="2"/>
      <c r="L615" s="2"/>
      <c r="M615" s="2">
        <f>+SUMIF($C$2:$C615,C615,$K$2:$K615)-SUMIF($C$2:$C615,C615,$L$2:$L615)</f>
        <v>0</v>
      </c>
      <c r="N615" s="11">
        <f t="shared" si="26"/>
        <v>0</v>
      </c>
      <c r="O615" s="11"/>
      <c r="P615" s="11">
        <f t="shared" ca="1" si="28"/>
        <v>0</v>
      </c>
      <c r="Q615" s="5" t="e">
        <f t="shared" ca="1" si="27"/>
        <v>#DIV/0!</v>
      </c>
    </row>
    <row r="616" spans="2:17" x14ac:dyDescent="0.3">
      <c r="B616" s="2"/>
      <c r="C616" s="52"/>
      <c r="D616" s="2"/>
      <c r="E616" s="9"/>
      <c r="F616" s="2"/>
      <c r="G616" s="2"/>
      <c r="H616" s="46"/>
      <c r="I616" s="5"/>
      <c r="J616" s="2"/>
      <c r="K616" s="2"/>
      <c r="L616" s="2"/>
      <c r="M616" s="2">
        <f>+SUMIF($C$2:$C616,C616,$K$2:$K616)-SUMIF($C$2:$C616,C616,$L$2:$L616)</f>
        <v>0</v>
      </c>
      <c r="N616" s="11">
        <f t="shared" si="26"/>
        <v>0</v>
      </c>
      <c r="O616" s="11"/>
      <c r="P616" s="11">
        <f t="shared" ca="1" si="28"/>
        <v>0</v>
      </c>
      <c r="Q616" s="5" t="e">
        <f t="shared" ca="1" si="27"/>
        <v>#DIV/0!</v>
      </c>
    </row>
    <row r="617" spans="2:17" x14ac:dyDescent="0.3">
      <c r="B617" s="2"/>
      <c r="C617" s="52"/>
      <c r="D617" s="2"/>
      <c r="E617" s="9"/>
      <c r="F617" s="2"/>
      <c r="G617" s="2"/>
      <c r="H617" s="46"/>
      <c r="I617" s="5"/>
      <c r="J617" s="2"/>
      <c r="K617" s="2"/>
      <c r="L617" s="2"/>
      <c r="M617" s="2">
        <f>+SUMIF($C$2:$C617,C617,$K$2:$K617)-SUMIF($C$2:$C617,C617,$L$2:$L617)</f>
        <v>0</v>
      </c>
      <c r="N617" s="11">
        <f t="shared" si="26"/>
        <v>0</v>
      </c>
      <c r="O617" s="11"/>
      <c r="P617" s="11">
        <f t="shared" ca="1" si="28"/>
        <v>0</v>
      </c>
      <c r="Q617" s="5" t="e">
        <f t="shared" ca="1" si="27"/>
        <v>#DIV/0!</v>
      </c>
    </row>
    <row r="618" spans="2:17" x14ac:dyDescent="0.3">
      <c r="B618" s="2"/>
      <c r="C618" s="52"/>
      <c r="D618" s="2"/>
      <c r="E618" s="9"/>
      <c r="F618" s="2"/>
      <c r="G618" s="2"/>
      <c r="H618" s="46"/>
      <c r="I618" s="5"/>
      <c r="J618" s="2"/>
      <c r="K618" s="2"/>
      <c r="L618" s="2"/>
      <c r="M618" s="2">
        <f>+SUMIF($C$2:$C618,C618,$K$2:$K618)-SUMIF($C$2:$C618,C618,$L$2:$L618)</f>
        <v>0</v>
      </c>
      <c r="N618" s="11">
        <f t="shared" si="26"/>
        <v>0</v>
      </c>
      <c r="O618" s="11"/>
      <c r="P618" s="11">
        <f t="shared" ca="1" si="28"/>
        <v>0</v>
      </c>
      <c r="Q618" s="5" t="e">
        <f t="shared" ca="1" si="27"/>
        <v>#DIV/0!</v>
      </c>
    </row>
    <row r="619" spans="2:17" x14ac:dyDescent="0.3">
      <c r="B619" s="2"/>
      <c r="C619" s="52"/>
      <c r="D619" s="2"/>
      <c r="E619" s="9"/>
      <c r="F619" s="2"/>
      <c r="G619" s="2"/>
      <c r="H619" s="46"/>
      <c r="I619" s="5"/>
      <c r="J619" s="2"/>
      <c r="K619" s="2"/>
      <c r="L619" s="2"/>
      <c r="M619" s="2">
        <f>+SUMIF($C$2:$C619,C619,$K$2:$K619)-SUMIF($C$2:$C619,C619,$L$2:$L619)</f>
        <v>0</v>
      </c>
      <c r="N619" s="11">
        <f t="shared" si="26"/>
        <v>0</v>
      </c>
      <c r="O619" s="11"/>
      <c r="P619" s="11">
        <f t="shared" ca="1" si="28"/>
        <v>0</v>
      </c>
      <c r="Q619" s="5" t="e">
        <f t="shared" ca="1" si="27"/>
        <v>#DIV/0!</v>
      </c>
    </row>
    <row r="620" spans="2:17" x14ac:dyDescent="0.3">
      <c r="B620" s="2"/>
      <c r="C620" s="52"/>
      <c r="D620" s="2"/>
      <c r="E620" s="9"/>
      <c r="F620" s="2"/>
      <c r="G620" s="2"/>
      <c r="H620" s="46"/>
      <c r="I620" s="5"/>
      <c r="J620" s="2"/>
      <c r="K620" s="2"/>
      <c r="L620" s="2"/>
      <c r="M620" s="2">
        <f>+SUMIF($C$2:$C620,C620,$K$2:$K620)-SUMIF($C$2:$C620,C620,$L$2:$L620)</f>
        <v>0</v>
      </c>
      <c r="N620" s="11">
        <f t="shared" si="26"/>
        <v>0</v>
      </c>
      <c r="O620" s="11"/>
      <c r="P620" s="11">
        <f t="shared" ca="1" si="28"/>
        <v>0</v>
      </c>
      <c r="Q620" s="5" t="e">
        <f t="shared" ca="1" si="27"/>
        <v>#DIV/0!</v>
      </c>
    </row>
    <row r="621" spans="2:17" x14ac:dyDescent="0.3">
      <c r="B621" s="2"/>
      <c r="C621" s="52"/>
      <c r="D621" s="2"/>
      <c r="E621" s="9"/>
      <c r="F621" s="2"/>
      <c r="G621" s="2"/>
      <c r="H621" s="46"/>
      <c r="I621" s="5"/>
      <c r="J621" s="2"/>
      <c r="K621" s="2"/>
      <c r="L621" s="2"/>
      <c r="M621" s="2">
        <f>+SUMIF($C$2:$C621,C621,$K$2:$K621)-SUMIF($C$2:$C621,C621,$L$2:$L621)</f>
        <v>0</v>
      </c>
      <c r="N621" s="11">
        <f t="shared" si="26"/>
        <v>0</v>
      </c>
      <c r="O621" s="11"/>
      <c r="P621" s="11">
        <f t="shared" ca="1" si="28"/>
        <v>0</v>
      </c>
      <c r="Q621" s="5" t="e">
        <f t="shared" ca="1" si="27"/>
        <v>#DIV/0!</v>
      </c>
    </row>
    <row r="622" spans="2:17" x14ac:dyDescent="0.3">
      <c r="B622" s="2"/>
      <c r="C622" s="52"/>
      <c r="D622" s="2"/>
      <c r="E622" s="9"/>
      <c r="F622" s="2"/>
      <c r="G622" s="2"/>
      <c r="H622" s="46"/>
      <c r="I622" s="5"/>
      <c r="J622" s="2"/>
      <c r="K622" s="2"/>
      <c r="L622" s="2"/>
      <c r="M622" s="2">
        <f>+SUMIF($C$2:$C622,C622,$K$2:$K622)-SUMIF($C$2:$C622,C622,$L$2:$L622)</f>
        <v>0</v>
      </c>
      <c r="N622" s="11">
        <f t="shared" si="26"/>
        <v>0</v>
      </c>
      <c r="O622" s="11"/>
      <c r="P622" s="11">
        <f t="shared" ca="1" si="28"/>
        <v>0</v>
      </c>
      <c r="Q622" s="5" t="e">
        <f t="shared" ca="1" si="27"/>
        <v>#DIV/0!</v>
      </c>
    </row>
    <row r="623" spans="2:17" x14ac:dyDescent="0.3">
      <c r="B623" s="2"/>
      <c r="C623" s="52"/>
      <c r="D623" s="2"/>
      <c r="E623" s="9"/>
      <c r="F623" s="2"/>
      <c r="G623" s="2"/>
      <c r="H623" s="46"/>
      <c r="I623" s="5"/>
      <c r="J623" s="2"/>
      <c r="K623" s="2"/>
      <c r="L623" s="2"/>
      <c r="M623" s="2">
        <f>+SUMIF($C$2:$C623,C623,$K$2:$K623)-SUMIF($C$2:$C623,C623,$L$2:$L623)</f>
        <v>0</v>
      </c>
      <c r="N623" s="11">
        <f t="shared" si="26"/>
        <v>0</v>
      </c>
      <c r="O623" s="11"/>
      <c r="P623" s="11">
        <f t="shared" ca="1" si="28"/>
        <v>0</v>
      </c>
      <c r="Q623" s="5" t="e">
        <f t="shared" ca="1" si="27"/>
        <v>#DIV/0!</v>
      </c>
    </row>
    <row r="624" spans="2:17" x14ac:dyDescent="0.3">
      <c r="B624" s="2"/>
      <c r="C624" s="52"/>
      <c r="D624" s="2"/>
      <c r="E624" s="9"/>
      <c r="F624" s="2"/>
      <c r="G624" s="2"/>
      <c r="H624" s="46"/>
      <c r="I624" s="5"/>
      <c r="J624" s="2"/>
      <c r="K624" s="2"/>
      <c r="L624" s="2"/>
      <c r="M624" s="2">
        <f>+SUMIF($C$2:$C624,C624,$K$2:$K624)-SUMIF($C$2:$C624,C624,$L$2:$L624)</f>
        <v>0</v>
      </c>
      <c r="N624" s="11">
        <f t="shared" si="26"/>
        <v>0</v>
      </c>
      <c r="O624" s="11"/>
      <c r="P624" s="11">
        <f t="shared" ca="1" si="28"/>
        <v>0</v>
      </c>
      <c r="Q624" s="5" t="e">
        <f t="shared" ca="1" si="27"/>
        <v>#DIV/0!</v>
      </c>
    </row>
    <row r="625" spans="2:17" x14ac:dyDescent="0.3">
      <c r="B625" s="2"/>
      <c r="C625" s="52"/>
      <c r="D625" s="2"/>
      <c r="E625" s="9"/>
      <c r="F625" s="2"/>
      <c r="G625" s="2"/>
      <c r="H625" s="46"/>
      <c r="I625" s="5"/>
      <c r="J625" s="2"/>
      <c r="K625" s="2"/>
      <c r="L625" s="2"/>
      <c r="M625" s="2">
        <f>+SUMIF($C$2:$C625,C625,$K$2:$K625)-SUMIF($C$2:$C625,C625,$L$2:$L625)</f>
        <v>0</v>
      </c>
      <c r="N625" s="11">
        <f t="shared" si="26"/>
        <v>0</v>
      </c>
      <c r="O625" s="11"/>
      <c r="P625" s="11">
        <f t="shared" ca="1" si="28"/>
        <v>0</v>
      </c>
      <c r="Q625" s="5" t="e">
        <f t="shared" ca="1" si="27"/>
        <v>#DIV/0!</v>
      </c>
    </row>
    <row r="626" spans="2:17" x14ac:dyDescent="0.3">
      <c r="B626" s="2"/>
      <c r="C626" s="52"/>
      <c r="D626" s="2"/>
      <c r="E626" s="9"/>
      <c r="F626" s="2"/>
      <c r="G626" s="2"/>
      <c r="H626" s="46"/>
      <c r="I626" s="5"/>
      <c r="J626" s="2"/>
      <c r="K626" s="2"/>
      <c r="L626" s="2"/>
      <c r="M626" s="2">
        <f>+SUMIF($C$2:$C626,C626,$K$2:$K626)-SUMIF($C$2:$C626,C626,$L$2:$L626)</f>
        <v>0</v>
      </c>
      <c r="N626" s="11">
        <f t="shared" si="26"/>
        <v>0</v>
      </c>
      <c r="O626" s="11"/>
      <c r="P626" s="11">
        <f t="shared" ca="1" si="28"/>
        <v>0</v>
      </c>
      <c r="Q626" s="5" t="e">
        <f t="shared" ca="1" si="27"/>
        <v>#DIV/0!</v>
      </c>
    </row>
    <row r="627" spans="2:17" x14ac:dyDescent="0.3">
      <c r="B627" s="2"/>
      <c r="C627" s="52"/>
      <c r="D627" s="2"/>
      <c r="E627" s="9"/>
      <c r="F627" s="2"/>
      <c r="G627" s="2"/>
      <c r="H627" s="46"/>
      <c r="I627" s="5"/>
      <c r="J627" s="2"/>
      <c r="K627" s="2"/>
      <c r="L627" s="2"/>
      <c r="M627" s="2">
        <f>+SUMIF($C$2:$C627,C627,$K$2:$K627)-SUMIF($C$2:$C627,C627,$L$2:$L627)</f>
        <v>0</v>
      </c>
      <c r="N627" s="11">
        <f t="shared" si="26"/>
        <v>0</v>
      </c>
      <c r="O627" s="11"/>
      <c r="P627" s="11">
        <f t="shared" ca="1" si="28"/>
        <v>0</v>
      </c>
      <c r="Q627" s="5" t="e">
        <f t="shared" ca="1" si="27"/>
        <v>#DIV/0!</v>
      </c>
    </row>
    <row r="628" spans="2:17" x14ac:dyDescent="0.3">
      <c r="B628" s="2"/>
      <c r="C628" s="52"/>
      <c r="D628" s="2"/>
      <c r="E628" s="9"/>
      <c r="F628" s="2"/>
      <c r="G628" s="2"/>
      <c r="H628" s="46"/>
      <c r="I628" s="5"/>
      <c r="J628" s="2"/>
      <c r="K628" s="2"/>
      <c r="L628" s="2"/>
      <c r="M628" s="2">
        <f>+SUMIF($C$2:$C628,C628,$K$2:$K628)-SUMIF($C$2:$C628,C628,$L$2:$L628)</f>
        <v>0</v>
      </c>
      <c r="N628" s="11">
        <f t="shared" si="26"/>
        <v>0</v>
      </c>
      <c r="O628" s="11"/>
      <c r="P628" s="11">
        <f t="shared" ca="1" si="28"/>
        <v>0</v>
      </c>
      <c r="Q628" s="5" t="e">
        <f t="shared" ca="1" si="27"/>
        <v>#DIV/0!</v>
      </c>
    </row>
    <row r="629" spans="2:17" x14ac:dyDescent="0.3">
      <c r="B629" s="2"/>
      <c r="C629" s="52"/>
      <c r="D629" s="2"/>
      <c r="E629" s="9"/>
      <c r="F629" s="2"/>
      <c r="G629" s="2"/>
      <c r="H629" s="46"/>
      <c r="I629" s="5"/>
      <c r="J629" s="2"/>
      <c r="K629" s="2"/>
      <c r="L629" s="2"/>
      <c r="M629" s="2">
        <f>+SUMIF($C$2:$C629,C629,$K$2:$K629)-SUMIF($C$2:$C629,C629,$L$2:$L629)</f>
        <v>0</v>
      </c>
      <c r="N629" s="11">
        <f t="shared" si="26"/>
        <v>0</v>
      </c>
      <c r="O629" s="11"/>
      <c r="P629" s="11">
        <f t="shared" ca="1" si="28"/>
        <v>0</v>
      </c>
      <c r="Q629" s="5" t="e">
        <f t="shared" ca="1" si="27"/>
        <v>#DIV/0!</v>
      </c>
    </row>
    <row r="630" spans="2:17" x14ac:dyDescent="0.3">
      <c r="B630" s="2"/>
      <c r="C630" s="52"/>
      <c r="D630" s="2"/>
      <c r="E630" s="9"/>
      <c r="F630" s="2"/>
      <c r="G630" s="2"/>
      <c r="H630" s="46"/>
      <c r="I630" s="5"/>
      <c r="J630" s="2"/>
      <c r="K630" s="2"/>
      <c r="L630" s="2"/>
      <c r="M630" s="2">
        <f>+SUMIF($C$2:$C630,C630,$K$2:$K630)-SUMIF($C$2:$C630,C630,$L$2:$L630)</f>
        <v>0</v>
      </c>
      <c r="N630" s="11">
        <f t="shared" si="26"/>
        <v>0</v>
      </c>
      <c r="O630" s="11"/>
      <c r="P630" s="11">
        <f t="shared" ca="1" si="28"/>
        <v>0</v>
      </c>
      <c r="Q630" s="5" t="e">
        <f t="shared" ca="1" si="27"/>
        <v>#DIV/0!</v>
      </c>
    </row>
    <row r="631" spans="2:17" x14ac:dyDescent="0.3">
      <c r="B631" s="2"/>
      <c r="C631" s="52"/>
      <c r="D631" s="2"/>
      <c r="E631" s="9"/>
      <c r="F631" s="2"/>
      <c r="G631" s="2"/>
      <c r="H631" s="46"/>
      <c r="I631" s="5"/>
      <c r="J631" s="2"/>
      <c r="K631" s="2"/>
      <c r="L631" s="2"/>
      <c r="M631" s="2">
        <f>+SUMIF($C$2:$C631,C631,$K$2:$K631)-SUMIF($C$2:$C631,C631,$L$2:$L631)</f>
        <v>0</v>
      </c>
      <c r="N631" s="11">
        <f t="shared" si="26"/>
        <v>0</v>
      </c>
      <c r="O631" s="11"/>
      <c r="P631" s="11">
        <f t="shared" ca="1" si="28"/>
        <v>0</v>
      </c>
      <c r="Q631" s="5" t="e">
        <f t="shared" ca="1" si="27"/>
        <v>#DIV/0!</v>
      </c>
    </row>
    <row r="632" spans="2:17" x14ac:dyDescent="0.3">
      <c r="B632" s="2"/>
      <c r="C632" s="52"/>
      <c r="D632" s="2"/>
      <c r="E632" s="9"/>
      <c r="F632" s="2"/>
      <c r="G632" s="2"/>
      <c r="H632" s="46"/>
      <c r="I632" s="5"/>
      <c r="J632" s="2"/>
      <c r="K632" s="2"/>
      <c r="L632" s="2"/>
      <c r="M632" s="2">
        <f>+SUMIF($C$2:$C632,C632,$K$2:$K632)-SUMIF($C$2:$C632,C632,$L$2:$L632)</f>
        <v>0</v>
      </c>
      <c r="N632" s="11">
        <f t="shared" si="26"/>
        <v>0</v>
      </c>
      <c r="O632" s="11"/>
      <c r="P632" s="11">
        <f t="shared" ca="1" si="28"/>
        <v>0</v>
      </c>
      <c r="Q632" s="5" t="e">
        <f t="shared" ca="1" si="27"/>
        <v>#DIV/0!</v>
      </c>
    </row>
    <row r="633" spans="2:17" x14ac:dyDescent="0.3">
      <c r="B633" s="2"/>
      <c r="C633" s="52"/>
      <c r="D633" s="2"/>
      <c r="E633" s="9"/>
      <c r="F633" s="2"/>
      <c r="G633" s="2"/>
      <c r="H633" s="46"/>
      <c r="I633" s="5"/>
      <c r="J633" s="2"/>
      <c r="K633" s="2"/>
      <c r="L633" s="2"/>
      <c r="M633" s="2">
        <f>+SUMIF($C$2:$C633,C633,$K$2:$K633)-SUMIF($C$2:$C633,C633,$L$2:$L633)</f>
        <v>0</v>
      </c>
      <c r="N633" s="11">
        <f t="shared" si="26"/>
        <v>0</v>
      </c>
      <c r="O633" s="11"/>
      <c r="P633" s="11">
        <f t="shared" ca="1" si="28"/>
        <v>0</v>
      </c>
      <c r="Q633" s="5" t="e">
        <f t="shared" ca="1" si="27"/>
        <v>#DIV/0!</v>
      </c>
    </row>
    <row r="634" spans="2:17" x14ac:dyDescent="0.3">
      <c r="B634" s="2"/>
      <c r="C634" s="52"/>
      <c r="D634" s="2"/>
      <c r="E634" s="9"/>
      <c r="F634" s="2"/>
      <c r="G634" s="2"/>
      <c r="H634" s="46"/>
      <c r="I634" s="5"/>
      <c r="J634" s="2"/>
      <c r="K634" s="2"/>
      <c r="L634" s="2"/>
      <c r="M634" s="2">
        <f>+SUMIF($C$2:$C634,C634,$K$2:$K634)-SUMIF($C$2:$C634,C634,$L$2:$L634)</f>
        <v>0</v>
      </c>
      <c r="N634" s="11">
        <f t="shared" si="26"/>
        <v>0</v>
      </c>
      <c r="O634" s="11"/>
      <c r="P634" s="11">
        <f t="shared" ca="1" si="28"/>
        <v>0</v>
      </c>
      <c r="Q634" s="5" t="e">
        <f t="shared" ca="1" si="27"/>
        <v>#DIV/0!</v>
      </c>
    </row>
    <row r="635" spans="2:17" x14ac:dyDescent="0.3">
      <c r="B635" s="2"/>
      <c r="C635" s="52"/>
      <c r="D635" s="2"/>
      <c r="E635" s="9"/>
      <c r="F635" s="2"/>
      <c r="G635" s="2"/>
      <c r="H635" s="46"/>
      <c r="I635" s="5"/>
      <c r="J635" s="2"/>
      <c r="K635" s="2"/>
      <c r="L635" s="2"/>
      <c r="M635" s="2">
        <f>+SUMIF($C$2:$C635,C635,$K$2:$K635)-SUMIF($C$2:$C635,C635,$L$2:$L635)</f>
        <v>0</v>
      </c>
      <c r="N635" s="11">
        <f t="shared" si="26"/>
        <v>0</v>
      </c>
      <c r="O635" s="11"/>
      <c r="P635" s="11">
        <f t="shared" ca="1" si="28"/>
        <v>0</v>
      </c>
      <c r="Q635" s="5" t="e">
        <f t="shared" ca="1" si="27"/>
        <v>#DIV/0!</v>
      </c>
    </row>
    <row r="636" spans="2:17" x14ac:dyDescent="0.3">
      <c r="B636" s="2"/>
      <c r="C636" s="52"/>
      <c r="D636" s="2"/>
      <c r="E636" s="9"/>
      <c r="F636" s="2"/>
      <c r="G636" s="2"/>
      <c r="H636" s="46"/>
      <c r="I636" s="5"/>
      <c r="J636" s="2"/>
      <c r="K636" s="2"/>
      <c r="L636" s="2"/>
      <c r="M636" s="2">
        <f>+SUMIF($C$2:$C636,C636,$K$2:$K636)-SUMIF($C$2:$C636,C636,$L$2:$L636)</f>
        <v>0</v>
      </c>
      <c r="N636" s="11">
        <f t="shared" si="26"/>
        <v>0</v>
      </c>
      <c r="O636" s="11"/>
      <c r="P636" s="11">
        <f t="shared" ca="1" si="28"/>
        <v>0</v>
      </c>
      <c r="Q636" s="5" t="e">
        <f t="shared" ca="1" si="27"/>
        <v>#DIV/0!</v>
      </c>
    </row>
    <row r="637" spans="2:17" x14ac:dyDescent="0.3">
      <c r="B637" s="2"/>
      <c r="C637" s="52"/>
      <c r="D637" s="2"/>
      <c r="E637" s="9"/>
      <c r="F637" s="2"/>
      <c r="G637" s="2"/>
      <c r="H637" s="46"/>
      <c r="I637" s="5"/>
      <c r="J637" s="2"/>
      <c r="K637" s="2"/>
      <c r="L637" s="2"/>
      <c r="M637" s="2">
        <f>+SUMIF($C$2:$C637,C637,$K$2:$K637)-SUMIF($C$2:$C637,C637,$L$2:$L637)</f>
        <v>0</v>
      </c>
      <c r="N637" s="11">
        <f t="shared" si="26"/>
        <v>0</v>
      </c>
      <c r="O637" s="11"/>
      <c r="P637" s="11">
        <f t="shared" ca="1" si="28"/>
        <v>0</v>
      </c>
      <c r="Q637" s="5" t="e">
        <f t="shared" ca="1" si="27"/>
        <v>#DIV/0!</v>
      </c>
    </row>
    <row r="638" spans="2:17" x14ac:dyDescent="0.3">
      <c r="B638" s="2"/>
      <c r="C638" s="52"/>
      <c r="D638" s="2"/>
      <c r="E638" s="9"/>
      <c r="F638" s="2"/>
      <c r="G638" s="2"/>
      <c r="H638" s="46"/>
      <c r="I638" s="5"/>
      <c r="J638" s="2"/>
      <c r="K638" s="2"/>
      <c r="L638" s="2"/>
      <c r="M638" s="2">
        <f>+SUMIF($C$2:$C638,C638,$K$2:$K638)-SUMIF($C$2:$C638,C638,$L$2:$L638)</f>
        <v>0</v>
      </c>
      <c r="N638" s="11">
        <f t="shared" si="26"/>
        <v>0</v>
      </c>
      <c r="O638" s="11"/>
      <c r="P638" s="11">
        <f t="shared" ca="1" si="28"/>
        <v>0</v>
      </c>
      <c r="Q638" s="5" t="e">
        <f t="shared" ca="1" si="27"/>
        <v>#DIV/0!</v>
      </c>
    </row>
    <row r="639" spans="2:17" x14ac:dyDescent="0.3">
      <c r="B639" s="2"/>
      <c r="C639" s="52"/>
      <c r="D639" s="2"/>
      <c r="E639" s="9"/>
      <c r="F639" s="2"/>
      <c r="G639" s="2"/>
      <c r="H639" s="46"/>
      <c r="I639" s="5"/>
      <c r="J639" s="2"/>
      <c r="K639" s="2"/>
      <c r="L639" s="2"/>
      <c r="M639" s="2">
        <f>+SUMIF($C$2:$C639,C639,$K$2:$K639)-SUMIF($C$2:$C639,C639,$L$2:$L639)</f>
        <v>0</v>
      </c>
      <c r="N639" s="11">
        <f t="shared" si="26"/>
        <v>0</v>
      </c>
      <c r="O639" s="11"/>
      <c r="P639" s="11">
        <f t="shared" ca="1" si="28"/>
        <v>0</v>
      </c>
      <c r="Q639" s="5" t="e">
        <f t="shared" ca="1" si="27"/>
        <v>#DIV/0!</v>
      </c>
    </row>
    <row r="640" spans="2:17" x14ac:dyDescent="0.3">
      <c r="B640" s="2"/>
      <c r="C640" s="52"/>
      <c r="D640" s="2"/>
      <c r="E640" s="9"/>
      <c r="F640" s="2"/>
      <c r="G640" s="2"/>
      <c r="H640" s="46"/>
      <c r="I640" s="5"/>
      <c r="J640" s="2"/>
      <c r="K640" s="2"/>
      <c r="L640" s="2"/>
      <c r="M640" s="2">
        <f>+SUMIF($C$2:$C640,C640,$K$2:$K640)-SUMIF($C$2:$C640,C640,$L$2:$L640)</f>
        <v>0</v>
      </c>
      <c r="N640" s="11">
        <f t="shared" si="26"/>
        <v>0</v>
      </c>
      <c r="O640" s="11"/>
      <c r="P640" s="11">
        <f t="shared" ca="1" si="28"/>
        <v>0</v>
      </c>
      <c r="Q640" s="5" t="e">
        <f t="shared" ca="1" si="27"/>
        <v>#DIV/0!</v>
      </c>
    </row>
    <row r="641" spans="2:17" x14ac:dyDescent="0.3">
      <c r="B641" s="2"/>
      <c r="C641" s="52"/>
      <c r="D641" s="2"/>
      <c r="E641" s="9"/>
      <c r="F641" s="2"/>
      <c r="G641" s="2"/>
      <c r="H641" s="46"/>
      <c r="I641" s="5"/>
      <c r="J641" s="2"/>
      <c r="K641" s="2"/>
      <c r="L641" s="2"/>
      <c r="M641" s="2">
        <f>+SUMIF($C$2:$C641,C641,$K$2:$K641)-SUMIF($C$2:$C641,C641,$L$2:$L641)</f>
        <v>0</v>
      </c>
      <c r="N641" s="11">
        <f t="shared" si="26"/>
        <v>0</v>
      </c>
      <c r="O641" s="11"/>
      <c r="P641" s="11">
        <f t="shared" ca="1" si="28"/>
        <v>0</v>
      </c>
      <c r="Q641" s="5" t="e">
        <f t="shared" ca="1" si="27"/>
        <v>#DIV/0!</v>
      </c>
    </row>
    <row r="642" spans="2:17" x14ac:dyDescent="0.3">
      <c r="B642" s="2"/>
      <c r="C642" s="52"/>
      <c r="D642" s="2"/>
      <c r="E642" s="9"/>
      <c r="F642" s="2"/>
      <c r="G642" s="2"/>
      <c r="H642" s="46"/>
      <c r="I642" s="5"/>
      <c r="J642" s="2"/>
      <c r="K642" s="2"/>
      <c r="L642" s="2"/>
      <c r="M642" s="2">
        <f>+SUMIF($C$2:$C642,C642,$K$2:$K642)-SUMIF($C$2:$C642,C642,$L$2:$L642)</f>
        <v>0</v>
      </c>
      <c r="N642" s="11">
        <f t="shared" si="26"/>
        <v>0</v>
      </c>
      <c r="O642" s="11"/>
      <c r="P642" s="11">
        <f t="shared" ca="1" si="28"/>
        <v>0</v>
      </c>
      <c r="Q642" s="5" t="e">
        <f t="shared" ca="1" si="27"/>
        <v>#DIV/0!</v>
      </c>
    </row>
    <row r="643" spans="2:17" x14ac:dyDescent="0.3">
      <c r="B643" s="2"/>
      <c r="C643" s="52"/>
      <c r="D643" s="2"/>
      <c r="E643" s="9"/>
      <c r="F643" s="2"/>
      <c r="G643" s="2"/>
      <c r="H643" s="46"/>
      <c r="I643" s="5"/>
      <c r="J643" s="2"/>
      <c r="K643" s="2"/>
      <c r="L643" s="2"/>
      <c r="M643" s="2">
        <f>+SUMIF($C$2:$C643,C643,$K$2:$K643)-SUMIF($C$2:$C643,C643,$L$2:$L643)</f>
        <v>0</v>
      </c>
      <c r="N643" s="11">
        <f t="shared" si="26"/>
        <v>0</v>
      </c>
      <c r="O643" s="11"/>
      <c r="P643" s="11">
        <f t="shared" ca="1" si="28"/>
        <v>0</v>
      </c>
      <c r="Q643" s="5" t="e">
        <f t="shared" ca="1" si="27"/>
        <v>#DIV/0!</v>
      </c>
    </row>
    <row r="644" spans="2:17" x14ac:dyDescent="0.3">
      <c r="B644" s="2"/>
      <c r="C644" s="52"/>
      <c r="D644" s="2"/>
      <c r="E644" s="9"/>
      <c r="F644" s="2"/>
      <c r="G644" s="2"/>
      <c r="H644" s="46"/>
      <c r="I644" s="5"/>
      <c r="J644" s="2"/>
      <c r="K644" s="2"/>
      <c r="L644" s="2"/>
      <c r="M644" s="2">
        <f>+SUMIF($C$2:$C644,C644,$K$2:$K644)-SUMIF($C$2:$C644,C644,$L$2:$L644)</f>
        <v>0</v>
      </c>
      <c r="N644" s="11">
        <f t="shared" ref="N644:N707" si="29">+K644*J644</f>
        <v>0</v>
      </c>
      <c r="O644" s="11"/>
      <c r="P644" s="11">
        <f t="shared" ca="1" si="28"/>
        <v>0</v>
      </c>
      <c r="Q644" s="5" t="e">
        <f t="shared" ref="Q644:Q707" ca="1" si="30">+P644/M644</f>
        <v>#DIV/0!</v>
      </c>
    </row>
    <row r="645" spans="2:17" x14ac:dyDescent="0.3">
      <c r="B645" s="2"/>
      <c r="C645" s="52"/>
      <c r="D645" s="2"/>
      <c r="E645" s="9"/>
      <c r="F645" s="2"/>
      <c r="G645" s="2"/>
      <c r="H645" s="46"/>
      <c r="I645" s="5"/>
      <c r="J645" s="2"/>
      <c r="K645" s="2"/>
      <c r="L645" s="2"/>
      <c r="M645" s="2">
        <f>+SUMIF($C$2:$C645,C645,$K$2:$K645)-SUMIF($C$2:$C645,C645,$L$2:$L645)</f>
        <v>0</v>
      </c>
      <c r="N645" s="11">
        <f t="shared" si="29"/>
        <v>0</v>
      </c>
      <c r="O645" s="11"/>
      <c r="P645" s="11">
        <f t="shared" ca="1" si="28"/>
        <v>0</v>
      </c>
      <c r="Q645" s="5" t="e">
        <f t="shared" ca="1" si="30"/>
        <v>#DIV/0!</v>
      </c>
    </row>
    <row r="646" spans="2:17" x14ac:dyDescent="0.3">
      <c r="B646" s="2"/>
      <c r="C646" s="52"/>
      <c r="D646" s="2"/>
      <c r="E646" s="9"/>
      <c r="F646" s="2"/>
      <c r="G646" s="2"/>
      <c r="H646" s="46"/>
      <c r="I646" s="5"/>
      <c r="J646" s="2"/>
      <c r="K646" s="2"/>
      <c r="L646" s="2"/>
      <c r="M646" s="2">
        <f>+SUMIF($C$2:$C646,C646,$K$2:$K646)-SUMIF($C$2:$C646,C646,$L$2:$L646)</f>
        <v>0</v>
      </c>
      <c r="N646" s="11">
        <f t="shared" si="29"/>
        <v>0</v>
      </c>
      <c r="O646" s="11"/>
      <c r="P646" s="11">
        <f t="shared" ref="P646:P709" ca="1" si="31">+SUMIF($C$3:$O$19,C646,$N$3:$N$25)-SUMIF($C$3:$O$19,C646,$O$3:$O$25)</f>
        <v>0</v>
      </c>
      <c r="Q646" s="5" t="e">
        <f t="shared" ca="1" si="30"/>
        <v>#DIV/0!</v>
      </c>
    </row>
    <row r="647" spans="2:17" x14ac:dyDescent="0.3">
      <c r="B647" s="2"/>
      <c r="C647" s="52"/>
      <c r="D647" s="2"/>
      <c r="E647" s="9"/>
      <c r="F647" s="2"/>
      <c r="G647" s="2"/>
      <c r="H647" s="46"/>
      <c r="I647" s="5"/>
      <c r="J647" s="2"/>
      <c r="K647" s="2"/>
      <c r="L647" s="2"/>
      <c r="M647" s="2">
        <f>+SUMIF($C$2:$C647,C647,$K$2:$K647)-SUMIF($C$2:$C647,C647,$L$2:$L647)</f>
        <v>0</v>
      </c>
      <c r="N647" s="11">
        <f t="shared" si="29"/>
        <v>0</v>
      </c>
      <c r="O647" s="11"/>
      <c r="P647" s="11">
        <f t="shared" ca="1" si="31"/>
        <v>0</v>
      </c>
      <c r="Q647" s="5" t="e">
        <f t="shared" ca="1" si="30"/>
        <v>#DIV/0!</v>
      </c>
    </row>
    <row r="648" spans="2:17" x14ac:dyDescent="0.3">
      <c r="B648" s="2"/>
      <c r="C648" s="52"/>
      <c r="D648" s="2"/>
      <c r="E648" s="9"/>
      <c r="F648" s="2"/>
      <c r="G648" s="2"/>
      <c r="H648" s="46"/>
      <c r="I648" s="5"/>
      <c r="J648" s="2"/>
      <c r="K648" s="2"/>
      <c r="L648" s="2"/>
      <c r="M648" s="2">
        <f>+SUMIF($C$2:$C648,C648,$K$2:$K648)-SUMIF($C$2:$C648,C648,$L$2:$L648)</f>
        <v>0</v>
      </c>
      <c r="N648" s="11">
        <f t="shared" si="29"/>
        <v>0</v>
      </c>
      <c r="O648" s="11"/>
      <c r="P648" s="11">
        <f t="shared" ca="1" si="31"/>
        <v>0</v>
      </c>
      <c r="Q648" s="5" t="e">
        <f t="shared" ca="1" si="30"/>
        <v>#DIV/0!</v>
      </c>
    </row>
    <row r="649" spans="2:17" x14ac:dyDescent="0.3">
      <c r="B649" s="2"/>
      <c r="C649" s="52"/>
      <c r="D649" s="2"/>
      <c r="E649" s="9"/>
      <c r="F649" s="2"/>
      <c r="G649" s="2"/>
      <c r="H649" s="46"/>
      <c r="I649" s="5"/>
      <c r="J649" s="2"/>
      <c r="K649" s="2"/>
      <c r="L649" s="2"/>
      <c r="M649" s="2">
        <f>+SUMIF($C$2:$C649,C649,$K$2:$K649)-SUMIF($C$2:$C649,C649,$L$2:$L649)</f>
        <v>0</v>
      </c>
      <c r="N649" s="11">
        <f t="shared" si="29"/>
        <v>0</v>
      </c>
      <c r="O649" s="11"/>
      <c r="P649" s="11">
        <f t="shared" ca="1" si="31"/>
        <v>0</v>
      </c>
      <c r="Q649" s="5" t="e">
        <f t="shared" ca="1" si="30"/>
        <v>#DIV/0!</v>
      </c>
    </row>
    <row r="650" spans="2:17" x14ac:dyDescent="0.3">
      <c r="B650" s="2"/>
      <c r="C650" s="52"/>
      <c r="D650" s="2"/>
      <c r="E650" s="9"/>
      <c r="F650" s="2"/>
      <c r="G650" s="2"/>
      <c r="H650" s="46"/>
      <c r="I650" s="5"/>
      <c r="J650" s="2"/>
      <c r="K650" s="2"/>
      <c r="L650" s="2"/>
      <c r="M650" s="2">
        <f>+SUMIF($C$2:$C650,C650,$K$2:$K650)-SUMIF($C$2:$C650,C650,$L$2:$L650)</f>
        <v>0</v>
      </c>
      <c r="N650" s="11">
        <f t="shared" si="29"/>
        <v>0</v>
      </c>
      <c r="O650" s="11"/>
      <c r="P650" s="11">
        <f t="shared" ca="1" si="31"/>
        <v>0</v>
      </c>
      <c r="Q650" s="5" t="e">
        <f t="shared" ca="1" si="30"/>
        <v>#DIV/0!</v>
      </c>
    </row>
    <row r="651" spans="2:17" x14ac:dyDescent="0.3">
      <c r="B651" s="2"/>
      <c r="C651" s="52"/>
      <c r="D651" s="2"/>
      <c r="E651" s="9"/>
      <c r="F651" s="2"/>
      <c r="G651" s="2"/>
      <c r="H651" s="46"/>
      <c r="I651" s="5"/>
      <c r="J651" s="2"/>
      <c r="K651" s="2"/>
      <c r="L651" s="2"/>
      <c r="M651" s="2">
        <f>+SUMIF($C$2:$C651,C651,$K$2:$K651)-SUMIF($C$2:$C651,C651,$L$2:$L651)</f>
        <v>0</v>
      </c>
      <c r="N651" s="11">
        <f t="shared" si="29"/>
        <v>0</v>
      </c>
      <c r="O651" s="11"/>
      <c r="P651" s="11">
        <f t="shared" ca="1" si="31"/>
        <v>0</v>
      </c>
      <c r="Q651" s="5" t="e">
        <f t="shared" ca="1" si="30"/>
        <v>#DIV/0!</v>
      </c>
    </row>
    <row r="652" spans="2:17" x14ac:dyDescent="0.3">
      <c r="B652" s="2"/>
      <c r="C652" s="52"/>
      <c r="D652" s="2"/>
      <c r="E652" s="9"/>
      <c r="F652" s="2"/>
      <c r="G652" s="2"/>
      <c r="H652" s="46"/>
      <c r="I652" s="5"/>
      <c r="J652" s="2"/>
      <c r="K652" s="2"/>
      <c r="L652" s="2"/>
      <c r="M652" s="2">
        <f>+SUMIF($C$2:$C652,C652,$K$2:$K652)-SUMIF($C$2:$C652,C652,$L$2:$L652)</f>
        <v>0</v>
      </c>
      <c r="N652" s="11">
        <f t="shared" si="29"/>
        <v>0</v>
      </c>
      <c r="O652" s="11"/>
      <c r="P652" s="11">
        <f t="shared" ca="1" si="31"/>
        <v>0</v>
      </c>
      <c r="Q652" s="5" t="e">
        <f t="shared" ca="1" si="30"/>
        <v>#DIV/0!</v>
      </c>
    </row>
    <row r="653" spans="2:17" x14ac:dyDescent="0.3">
      <c r="B653" s="2"/>
      <c r="C653" s="52"/>
      <c r="D653" s="2"/>
      <c r="E653" s="9"/>
      <c r="F653" s="2"/>
      <c r="G653" s="2"/>
      <c r="H653" s="46"/>
      <c r="I653" s="5"/>
      <c r="J653" s="2"/>
      <c r="K653" s="2"/>
      <c r="L653" s="2"/>
      <c r="M653" s="2">
        <f>+SUMIF($C$2:$C653,C653,$K$2:$K653)-SUMIF($C$2:$C653,C653,$L$2:$L653)</f>
        <v>0</v>
      </c>
      <c r="N653" s="11">
        <f t="shared" si="29"/>
        <v>0</v>
      </c>
      <c r="O653" s="11"/>
      <c r="P653" s="11">
        <f t="shared" ca="1" si="31"/>
        <v>0</v>
      </c>
      <c r="Q653" s="5" t="e">
        <f t="shared" ca="1" si="30"/>
        <v>#DIV/0!</v>
      </c>
    </row>
    <row r="654" spans="2:17" x14ac:dyDescent="0.3">
      <c r="B654" s="2"/>
      <c r="C654" s="52"/>
      <c r="D654" s="2"/>
      <c r="E654" s="9"/>
      <c r="F654" s="2"/>
      <c r="G654" s="2"/>
      <c r="H654" s="46"/>
      <c r="I654" s="5"/>
      <c r="J654" s="2"/>
      <c r="K654" s="2"/>
      <c r="L654" s="2"/>
      <c r="M654" s="2">
        <f>+SUMIF($C$2:$C654,C654,$K$2:$K654)-SUMIF($C$2:$C654,C654,$L$2:$L654)</f>
        <v>0</v>
      </c>
      <c r="N654" s="11">
        <f t="shared" si="29"/>
        <v>0</v>
      </c>
      <c r="O654" s="11"/>
      <c r="P654" s="11">
        <f t="shared" ca="1" si="31"/>
        <v>0</v>
      </c>
      <c r="Q654" s="5" t="e">
        <f t="shared" ca="1" si="30"/>
        <v>#DIV/0!</v>
      </c>
    </row>
    <row r="655" spans="2:17" x14ac:dyDescent="0.3">
      <c r="B655" s="2"/>
      <c r="C655" s="52"/>
      <c r="D655" s="2"/>
      <c r="E655" s="9"/>
      <c r="F655" s="2"/>
      <c r="G655" s="2"/>
      <c r="H655" s="46"/>
      <c r="I655" s="5"/>
      <c r="J655" s="2"/>
      <c r="K655" s="2"/>
      <c r="L655" s="2"/>
      <c r="M655" s="2">
        <f>+SUMIF($C$2:$C655,C655,$K$2:$K655)-SUMIF($C$2:$C655,C655,$L$2:$L655)</f>
        <v>0</v>
      </c>
      <c r="N655" s="11">
        <f t="shared" si="29"/>
        <v>0</v>
      </c>
      <c r="O655" s="11"/>
      <c r="P655" s="11">
        <f t="shared" ca="1" si="31"/>
        <v>0</v>
      </c>
      <c r="Q655" s="5" t="e">
        <f t="shared" ca="1" si="30"/>
        <v>#DIV/0!</v>
      </c>
    </row>
    <row r="656" spans="2:17" x14ac:dyDescent="0.3">
      <c r="B656" s="2"/>
      <c r="C656" s="52"/>
      <c r="D656" s="2"/>
      <c r="E656" s="9"/>
      <c r="F656" s="2"/>
      <c r="G656" s="2"/>
      <c r="H656" s="46"/>
      <c r="I656" s="5"/>
      <c r="J656" s="2"/>
      <c r="K656" s="2"/>
      <c r="L656" s="2"/>
      <c r="M656" s="2">
        <f>+SUMIF($C$2:$C656,C656,$K$2:$K656)-SUMIF($C$2:$C656,C656,$L$2:$L656)</f>
        <v>0</v>
      </c>
      <c r="N656" s="11">
        <f t="shared" si="29"/>
        <v>0</v>
      </c>
      <c r="O656" s="11"/>
      <c r="P656" s="11">
        <f t="shared" ca="1" si="31"/>
        <v>0</v>
      </c>
      <c r="Q656" s="5" t="e">
        <f t="shared" ca="1" si="30"/>
        <v>#DIV/0!</v>
      </c>
    </row>
    <row r="657" spans="2:17" x14ac:dyDescent="0.3">
      <c r="B657" s="2"/>
      <c r="C657" s="52"/>
      <c r="D657" s="2"/>
      <c r="E657" s="9"/>
      <c r="F657" s="2"/>
      <c r="G657" s="2"/>
      <c r="H657" s="46"/>
      <c r="I657" s="5"/>
      <c r="J657" s="2"/>
      <c r="K657" s="2"/>
      <c r="L657" s="2"/>
      <c r="M657" s="2">
        <f>+SUMIF($C$2:$C657,C657,$K$2:$K657)-SUMIF($C$2:$C657,C657,$L$2:$L657)</f>
        <v>0</v>
      </c>
      <c r="N657" s="11">
        <f t="shared" si="29"/>
        <v>0</v>
      </c>
      <c r="O657" s="11"/>
      <c r="P657" s="11">
        <f t="shared" ca="1" si="31"/>
        <v>0</v>
      </c>
      <c r="Q657" s="5" t="e">
        <f t="shared" ca="1" si="30"/>
        <v>#DIV/0!</v>
      </c>
    </row>
    <row r="658" spans="2:17" x14ac:dyDescent="0.3">
      <c r="B658" s="2"/>
      <c r="C658" s="52"/>
      <c r="D658" s="2"/>
      <c r="E658" s="9"/>
      <c r="F658" s="2"/>
      <c r="G658" s="2"/>
      <c r="H658" s="46"/>
      <c r="I658" s="5"/>
      <c r="J658" s="2"/>
      <c r="K658" s="2"/>
      <c r="L658" s="2"/>
      <c r="M658" s="2">
        <f>+SUMIF($C$2:$C658,C658,$K$2:$K658)-SUMIF($C$2:$C658,C658,$L$2:$L658)</f>
        <v>0</v>
      </c>
      <c r="N658" s="11">
        <f t="shared" si="29"/>
        <v>0</v>
      </c>
      <c r="O658" s="11"/>
      <c r="P658" s="11">
        <f t="shared" ca="1" si="31"/>
        <v>0</v>
      </c>
      <c r="Q658" s="5" t="e">
        <f t="shared" ca="1" si="30"/>
        <v>#DIV/0!</v>
      </c>
    </row>
    <row r="659" spans="2:17" x14ac:dyDescent="0.3">
      <c r="B659" s="2"/>
      <c r="C659" s="52"/>
      <c r="D659" s="2"/>
      <c r="E659" s="9"/>
      <c r="F659" s="2"/>
      <c r="G659" s="2"/>
      <c r="H659" s="46"/>
      <c r="I659" s="5"/>
      <c r="J659" s="2"/>
      <c r="K659" s="2"/>
      <c r="L659" s="2"/>
      <c r="M659" s="2">
        <f>+SUMIF($C$2:$C659,C659,$K$2:$K659)-SUMIF($C$2:$C659,C659,$L$2:$L659)</f>
        <v>0</v>
      </c>
      <c r="N659" s="11">
        <f t="shared" si="29"/>
        <v>0</v>
      </c>
      <c r="O659" s="11"/>
      <c r="P659" s="11">
        <f t="shared" ca="1" si="31"/>
        <v>0</v>
      </c>
      <c r="Q659" s="5" t="e">
        <f t="shared" ca="1" si="30"/>
        <v>#DIV/0!</v>
      </c>
    </row>
    <row r="660" spans="2:17" x14ac:dyDescent="0.3">
      <c r="B660" s="2"/>
      <c r="C660" s="52"/>
      <c r="D660" s="2"/>
      <c r="E660" s="9"/>
      <c r="F660" s="2"/>
      <c r="G660" s="2"/>
      <c r="H660" s="46"/>
      <c r="I660" s="5"/>
      <c r="J660" s="2"/>
      <c r="K660" s="2"/>
      <c r="L660" s="2"/>
      <c r="M660" s="2">
        <f>+SUMIF($C$2:$C660,C660,$K$2:$K660)-SUMIF($C$2:$C660,C660,$L$2:$L660)</f>
        <v>0</v>
      </c>
      <c r="N660" s="11">
        <f t="shared" si="29"/>
        <v>0</v>
      </c>
      <c r="O660" s="11"/>
      <c r="P660" s="11">
        <f t="shared" ca="1" si="31"/>
        <v>0</v>
      </c>
      <c r="Q660" s="5" t="e">
        <f t="shared" ca="1" si="30"/>
        <v>#DIV/0!</v>
      </c>
    </row>
    <row r="661" spans="2:17" x14ac:dyDescent="0.3">
      <c r="B661" s="2"/>
      <c r="C661" s="52"/>
      <c r="D661" s="2"/>
      <c r="E661" s="9"/>
      <c r="F661" s="2"/>
      <c r="G661" s="2"/>
      <c r="H661" s="46"/>
      <c r="I661" s="5"/>
      <c r="J661" s="2"/>
      <c r="K661" s="2"/>
      <c r="L661" s="2"/>
      <c r="M661" s="2">
        <f>+SUMIF($C$2:$C661,C661,$K$2:$K661)-SUMIF($C$2:$C661,C661,$L$2:$L661)</f>
        <v>0</v>
      </c>
      <c r="N661" s="11">
        <f t="shared" si="29"/>
        <v>0</v>
      </c>
      <c r="O661" s="11"/>
      <c r="P661" s="11">
        <f t="shared" ca="1" si="31"/>
        <v>0</v>
      </c>
      <c r="Q661" s="5" t="e">
        <f t="shared" ca="1" si="30"/>
        <v>#DIV/0!</v>
      </c>
    </row>
    <row r="662" spans="2:17" x14ac:dyDescent="0.3">
      <c r="B662" s="2"/>
      <c r="C662" s="52"/>
      <c r="D662" s="2"/>
      <c r="E662" s="9"/>
      <c r="F662" s="2"/>
      <c r="G662" s="2"/>
      <c r="H662" s="46"/>
      <c r="I662" s="5"/>
      <c r="J662" s="2"/>
      <c r="K662" s="2"/>
      <c r="L662" s="2"/>
      <c r="M662" s="2">
        <f>+SUMIF($C$2:$C662,C662,$K$2:$K662)-SUMIF($C$2:$C662,C662,$L$2:$L662)</f>
        <v>0</v>
      </c>
      <c r="N662" s="11">
        <f t="shared" si="29"/>
        <v>0</v>
      </c>
      <c r="O662" s="11"/>
      <c r="P662" s="11">
        <f t="shared" ca="1" si="31"/>
        <v>0</v>
      </c>
      <c r="Q662" s="5" t="e">
        <f t="shared" ca="1" si="30"/>
        <v>#DIV/0!</v>
      </c>
    </row>
    <row r="663" spans="2:17" x14ac:dyDescent="0.3">
      <c r="B663" s="2"/>
      <c r="C663" s="52"/>
      <c r="D663" s="2"/>
      <c r="E663" s="9"/>
      <c r="F663" s="2"/>
      <c r="G663" s="2"/>
      <c r="H663" s="46"/>
      <c r="I663" s="5"/>
      <c r="J663" s="2"/>
      <c r="K663" s="2"/>
      <c r="L663" s="2"/>
      <c r="M663" s="2">
        <f>+SUMIF($C$2:$C663,C663,$K$2:$K663)-SUMIF($C$2:$C663,C663,$L$2:$L663)</f>
        <v>0</v>
      </c>
      <c r="N663" s="11">
        <f t="shared" si="29"/>
        <v>0</v>
      </c>
      <c r="O663" s="11"/>
      <c r="P663" s="11">
        <f t="shared" ca="1" si="31"/>
        <v>0</v>
      </c>
      <c r="Q663" s="5" t="e">
        <f t="shared" ca="1" si="30"/>
        <v>#DIV/0!</v>
      </c>
    </row>
    <row r="664" spans="2:17" x14ac:dyDescent="0.3">
      <c r="B664" s="2"/>
      <c r="C664" s="52"/>
      <c r="D664" s="2"/>
      <c r="E664" s="9"/>
      <c r="F664" s="2"/>
      <c r="G664" s="2"/>
      <c r="H664" s="46"/>
      <c r="I664" s="5"/>
      <c r="J664" s="2"/>
      <c r="K664" s="2"/>
      <c r="L664" s="2"/>
      <c r="M664" s="2">
        <f>+SUMIF($C$2:$C664,C664,$K$2:$K664)-SUMIF($C$2:$C664,C664,$L$2:$L664)</f>
        <v>0</v>
      </c>
      <c r="N664" s="11">
        <f t="shared" si="29"/>
        <v>0</v>
      </c>
      <c r="O664" s="11"/>
      <c r="P664" s="11">
        <f t="shared" ca="1" si="31"/>
        <v>0</v>
      </c>
      <c r="Q664" s="5" t="e">
        <f t="shared" ca="1" si="30"/>
        <v>#DIV/0!</v>
      </c>
    </row>
    <row r="665" spans="2:17" x14ac:dyDescent="0.3">
      <c r="B665" s="2"/>
      <c r="C665" s="52"/>
      <c r="D665" s="2"/>
      <c r="E665" s="9"/>
      <c r="F665" s="2"/>
      <c r="G665" s="2"/>
      <c r="H665" s="46"/>
      <c r="I665" s="5"/>
      <c r="J665" s="2"/>
      <c r="K665" s="2"/>
      <c r="L665" s="2"/>
      <c r="M665" s="2">
        <f>+SUMIF($C$2:$C665,C665,$K$2:$K665)-SUMIF($C$2:$C665,C665,$L$2:$L665)</f>
        <v>0</v>
      </c>
      <c r="N665" s="11">
        <f t="shared" si="29"/>
        <v>0</v>
      </c>
      <c r="O665" s="11"/>
      <c r="P665" s="11">
        <f t="shared" ca="1" si="31"/>
        <v>0</v>
      </c>
      <c r="Q665" s="5" t="e">
        <f t="shared" ca="1" si="30"/>
        <v>#DIV/0!</v>
      </c>
    </row>
    <row r="666" spans="2:17" x14ac:dyDescent="0.3">
      <c r="B666" s="2"/>
      <c r="C666" s="52"/>
      <c r="D666" s="2"/>
      <c r="E666" s="9"/>
      <c r="F666" s="2"/>
      <c r="G666" s="2"/>
      <c r="H666" s="46"/>
      <c r="I666" s="5"/>
      <c r="J666" s="2"/>
      <c r="K666" s="2"/>
      <c r="L666" s="2"/>
      <c r="M666" s="2">
        <f>+SUMIF($C$2:$C666,C666,$K$2:$K666)-SUMIF($C$2:$C666,C666,$L$2:$L666)</f>
        <v>0</v>
      </c>
      <c r="N666" s="11">
        <f t="shared" si="29"/>
        <v>0</v>
      </c>
      <c r="O666" s="11"/>
      <c r="P666" s="11">
        <f t="shared" ca="1" si="31"/>
        <v>0</v>
      </c>
      <c r="Q666" s="5" t="e">
        <f t="shared" ca="1" si="30"/>
        <v>#DIV/0!</v>
      </c>
    </row>
    <row r="667" spans="2:17" x14ac:dyDescent="0.3">
      <c r="B667" s="2"/>
      <c r="C667" s="52"/>
      <c r="D667" s="2"/>
      <c r="E667" s="9"/>
      <c r="F667" s="2"/>
      <c r="G667" s="2"/>
      <c r="H667" s="46"/>
      <c r="I667" s="5"/>
      <c r="J667" s="2"/>
      <c r="K667" s="2"/>
      <c r="L667" s="2"/>
      <c r="M667" s="2">
        <f>+SUMIF($C$2:$C667,C667,$K$2:$K667)-SUMIF($C$2:$C667,C667,$L$2:$L667)</f>
        <v>0</v>
      </c>
      <c r="N667" s="11">
        <f t="shared" si="29"/>
        <v>0</v>
      </c>
      <c r="O667" s="11"/>
      <c r="P667" s="11">
        <f t="shared" ca="1" si="31"/>
        <v>0</v>
      </c>
      <c r="Q667" s="5" t="e">
        <f t="shared" ca="1" si="30"/>
        <v>#DIV/0!</v>
      </c>
    </row>
    <row r="668" spans="2:17" x14ac:dyDescent="0.3">
      <c r="B668" s="2"/>
      <c r="C668" s="52"/>
      <c r="D668" s="2"/>
      <c r="E668" s="9"/>
      <c r="F668" s="2"/>
      <c r="G668" s="2"/>
      <c r="H668" s="46"/>
      <c r="I668" s="5"/>
      <c r="J668" s="2"/>
      <c r="K668" s="2"/>
      <c r="L668" s="2"/>
      <c r="M668" s="2">
        <f>+SUMIF($C$2:$C668,C668,$K$2:$K668)-SUMIF($C$2:$C668,C668,$L$2:$L668)</f>
        <v>0</v>
      </c>
      <c r="N668" s="11">
        <f t="shared" si="29"/>
        <v>0</v>
      </c>
      <c r="O668" s="11"/>
      <c r="P668" s="11">
        <f t="shared" ca="1" si="31"/>
        <v>0</v>
      </c>
      <c r="Q668" s="5" t="e">
        <f t="shared" ca="1" si="30"/>
        <v>#DIV/0!</v>
      </c>
    </row>
    <row r="669" spans="2:17" x14ac:dyDescent="0.3">
      <c r="B669" s="2"/>
      <c r="C669" s="52"/>
      <c r="D669" s="2"/>
      <c r="E669" s="9"/>
      <c r="F669" s="2"/>
      <c r="G669" s="2"/>
      <c r="H669" s="46"/>
      <c r="I669" s="5"/>
      <c r="J669" s="2"/>
      <c r="K669" s="2"/>
      <c r="L669" s="2"/>
      <c r="M669" s="2">
        <f>+SUMIF($C$2:$C669,C669,$K$2:$K669)-SUMIF($C$2:$C669,C669,$L$2:$L669)</f>
        <v>0</v>
      </c>
      <c r="N669" s="11">
        <f t="shared" si="29"/>
        <v>0</v>
      </c>
      <c r="O669" s="11"/>
      <c r="P669" s="11">
        <f t="shared" ca="1" si="31"/>
        <v>0</v>
      </c>
      <c r="Q669" s="5" t="e">
        <f t="shared" ca="1" si="30"/>
        <v>#DIV/0!</v>
      </c>
    </row>
    <row r="670" spans="2:17" x14ac:dyDescent="0.3">
      <c r="B670" s="2"/>
      <c r="C670" s="52"/>
      <c r="D670" s="2"/>
      <c r="E670" s="9"/>
      <c r="F670" s="2"/>
      <c r="G670" s="2"/>
      <c r="H670" s="46"/>
      <c r="I670" s="5"/>
      <c r="J670" s="2"/>
      <c r="K670" s="2"/>
      <c r="L670" s="2"/>
      <c r="M670" s="2">
        <f>+SUMIF($C$2:$C670,C670,$K$2:$K670)-SUMIF($C$2:$C670,C670,$L$2:$L670)</f>
        <v>0</v>
      </c>
      <c r="N670" s="11">
        <f t="shared" si="29"/>
        <v>0</v>
      </c>
      <c r="O670" s="11"/>
      <c r="P670" s="11">
        <f t="shared" ca="1" si="31"/>
        <v>0</v>
      </c>
      <c r="Q670" s="5" t="e">
        <f t="shared" ca="1" si="30"/>
        <v>#DIV/0!</v>
      </c>
    </row>
    <row r="671" spans="2:17" x14ac:dyDescent="0.3">
      <c r="B671" s="2"/>
      <c r="C671" s="52"/>
      <c r="D671" s="2"/>
      <c r="E671" s="9"/>
      <c r="F671" s="2"/>
      <c r="G671" s="2"/>
      <c r="H671" s="46"/>
      <c r="I671" s="5"/>
      <c r="J671" s="2"/>
      <c r="K671" s="2"/>
      <c r="L671" s="2"/>
      <c r="M671" s="2">
        <f>+SUMIF($C$2:$C671,C671,$K$2:$K671)-SUMIF($C$2:$C671,C671,$L$2:$L671)</f>
        <v>0</v>
      </c>
      <c r="N671" s="11">
        <f t="shared" si="29"/>
        <v>0</v>
      </c>
      <c r="O671" s="11"/>
      <c r="P671" s="11">
        <f t="shared" ca="1" si="31"/>
        <v>0</v>
      </c>
      <c r="Q671" s="5" t="e">
        <f t="shared" ca="1" si="30"/>
        <v>#DIV/0!</v>
      </c>
    </row>
    <row r="672" spans="2:17" x14ac:dyDescent="0.3">
      <c r="B672" s="2"/>
      <c r="C672" s="52"/>
      <c r="D672" s="2"/>
      <c r="E672" s="9"/>
      <c r="F672" s="2"/>
      <c r="G672" s="2"/>
      <c r="H672" s="46"/>
      <c r="I672" s="5"/>
      <c r="J672" s="2"/>
      <c r="K672" s="2"/>
      <c r="L672" s="2"/>
      <c r="M672" s="2">
        <f>+SUMIF($C$2:$C672,C672,$K$2:$K672)-SUMIF($C$2:$C672,C672,$L$2:$L672)</f>
        <v>0</v>
      </c>
      <c r="N672" s="11">
        <f t="shared" si="29"/>
        <v>0</v>
      </c>
      <c r="O672" s="11"/>
      <c r="P672" s="11">
        <f t="shared" ca="1" si="31"/>
        <v>0</v>
      </c>
      <c r="Q672" s="5" t="e">
        <f t="shared" ca="1" si="30"/>
        <v>#DIV/0!</v>
      </c>
    </row>
    <row r="673" spans="2:17" x14ac:dyDescent="0.3">
      <c r="B673" s="2"/>
      <c r="C673" s="52"/>
      <c r="D673" s="2"/>
      <c r="E673" s="9"/>
      <c r="F673" s="2"/>
      <c r="G673" s="2"/>
      <c r="H673" s="46"/>
      <c r="I673" s="5"/>
      <c r="J673" s="2"/>
      <c r="K673" s="2"/>
      <c r="L673" s="2"/>
      <c r="M673" s="2">
        <f>+SUMIF($C$2:$C673,C673,$K$2:$K673)-SUMIF($C$2:$C673,C673,$L$2:$L673)</f>
        <v>0</v>
      </c>
      <c r="N673" s="11">
        <f t="shared" si="29"/>
        <v>0</v>
      </c>
      <c r="O673" s="11"/>
      <c r="P673" s="11">
        <f t="shared" ca="1" si="31"/>
        <v>0</v>
      </c>
      <c r="Q673" s="5" t="e">
        <f t="shared" ca="1" si="30"/>
        <v>#DIV/0!</v>
      </c>
    </row>
    <row r="674" spans="2:17" x14ac:dyDescent="0.3">
      <c r="B674" s="2"/>
      <c r="C674" s="52"/>
      <c r="D674" s="2"/>
      <c r="E674" s="9"/>
      <c r="F674" s="2"/>
      <c r="G674" s="2"/>
      <c r="H674" s="46"/>
      <c r="I674" s="5"/>
      <c r="J674" s="2"/>
      <c r="K674" s="2"/>
      <c r="L674" s="2"/>
      <c r="M674" s="2">
        <f>+SUMIF($C$2:$C674,C674,$K$2:$K674)-SUMIF($C$2:$C674,C674,$L$2:$L674)</f>
        <v>0</v>
      </c>
      <c r="N674" s="11">
        <f t="shared" si="29"/>
        <v>0</v>
      </c>
      <c r="O674" s="11"/>
      <c r="P674" s="11">
        <f t="shared" ca="1" si="31"/>
        <v>0</v>
      </c>
      <c r="Q674" s="5" t="e">
        <f t="shared" ca="1" si="30"/>
        <v>#DIV/0!</v>
      </c>
    </row>
    <row r="675" spans="2:17" x14ac:dyDescent="0.3">
      <c r="B675" s="2"/>
      <c r="C675" s="52"/>
      <c r="D675" s="2"/>
      <c r="E675" s="9"/>
      <c r="F675" s="2"/>
      <c r="G675" s="2"/>
      <c r="H675" s="46"/>
      <c r="I675" s="5"/>
      <c r="J675" s="2"/>
      <c r="K675" s="2"/>
      <c r="L675" s="2"/>
      <c r="M675" s="2">
        <f>+SUMIF($C$2:$C675,C675,$K$2:$K675)-SUMIF($C$2:$C675,C675,$L$2:$L675)</f>
        <v>0</v>
      </c>
      <c r="N675" s="11">
        <f t="shared" si="29"/>
        <v>0</v>
      </c>
      <c r="O675" s="11"/>
      <c r="P675" s="11">
        <f t="shared" ca="1" si="31"/>
        <v>0</v>
      </c>
      <c r="Q675" s="5" t="e">
        <f t="shared" ca="1" si="30"/>
        <v>#DIV/0!</v>
      </c>
    </row>
    <row r="676" spans="2:17" x14ac:dyDescent="0.3">
      <c r="B676" s="2"/>
      <c r="C676" s="52"/>
      <c r="D676" s="2"/>
      <c r="E676" s="9"/>
      <c r="F676" s="2"/>
      <c r="G676" s="2"/>
      <c r="H676" s="46"/>
      <c r="I676" s="5"/>
      <c r="J676" s="2"/>
      <c r="K676" s="2"/>
      <c r="L676" s="2"/>
      <c r="M676" s="2">
        <f>+SUMIF($C$2:$C676,C676,$K$2:$K676)-SUMIF($C$2:$C676,C676,$L$2:$L676)</f>
        <v>0</v>
      </c>
      <c r="N676" s="11">
        <f t="shared" si="29"/>
        <v>0</v>
      </c>
      <c r="O676" s="11"/>
      <c r="P676" s="11">
        <f t="shared" ca="1" si="31"/>
        <v>0</v>
      </c>
      <c r="Q676" s="5" t="e">
        <f t="shared" ca="1" si="30"/>
        <v>#DIV/0!</v>
      </c>
    </row>
    <row r="677" spans="2:17" x14ac:dyDescent="0.3">
      <c r="B677" s="2"/>
      <c r="C677" s="52"/>
      <c r="D677" s="2"/>
      <c r="E677" s="9"/>
      <c r="F677" s="2"/>
      <c r="G677" s="2"/>
      <c r="H677" s="46"/>
      <c r="I677" s="5"/>
      <c r="J677" s="2"/>
      <c r="K677" s="2"/>
      <c r="L677" s="2"/>
      <c r="M677" s="2">
        <f>+SUMIF($C$2:$C677,C677,$K$2:$K677)-SUMIF($C$2:$C677,C677,$L$2:$L677)</f>
        <v>0</v>
      </c>
      <c r="N677" s="11">
        <f t="shared" si="29"/>
        <v>0</v>
      </c>
      <c r="O677" s="11"/>
      <c r="P677" s="11">
        <f t="shared" ca="1" si="31"/>
        <v>0</v>
      </c>
      <c r="Q677" s="5" t="e">
        <f t="shared" ca="1" si="30"/>
        <v>#DIV/0!</v>
      </c>
    </row>
    <row r="678" spans="2:17" x14ac:dyDescent="0.3">
      <c r="B678" s="2"/>
      <c r="C678" s="52"/>
      <c r="D678" s="2"/>
      <c r="E678" s="9"/>
      <c r="F678" s="2"/>
      <c r="G678" s="2"/>
      <c r="H678" s="46"/>
      <c r="I678" s="5"/>
      <c r="J678" s="2"/>
      <c r="K678" s="2"/>
      <c r="L678" s="2"/>
      <c r="M678" s="2">
        <f>+SUMIF($C$2:$C678,C678,$K$2:$K678)-SUMIF($C$2:$C678,C678,$L$2:$L678)</f>
        <v>0</v>
      </c>
      <c r="N678" s="11">
        <f t="shared" si="29"/>
        <v>0</v>
      </c>
      <c r="O678" s="11"/>
      <c r="P678" s="11">
        <f t="shared" ca="1" si="31"/>
        <v>0</v>
      </c>
      <c r="Q678" s="5" t="e">
        <f t="shared" ca="1" si="30"/>
        <v>#DIV/0!</v>
      </c>
    </row>
    <row r="679" spans="2:17" x14ac:dyDescent="0.3">
      <c r="B679" s="2"/>
      <c r="C679" s="52"/>
      <c r="D679" s="2"/>
      <c r="E679" s="9"/>
      <c r="F679" s="2"/>
      <c r="G679" s="2"/>
      <c r="H679" s="46"/>
      <c r="I679" s="5"/>
      <c r="J679" s="2"/>
      <c r="K679" s="2"/>
      <c r="L679" s="2"/>
      <c r="M679" s="2">
        <f>+SUMIF($C$2:$C679,C679,$K$2:$K679)-SUMIF($C$2:$C679,C679,$L$2:$L679)</f>
        <v>0</v>
      </c>
      <c r="N679" s="11">
        <f t="shared" si="29"/>
        <v>0</v>
      </c>
      <c r="O679" s="11"/>
      <c r="P679" s="11">
        <f t="shared" ca="1" si="31"/>
        <v>0</v>
      </c>
      <c r="Q679" s="5" t="e">
        <f t="shared" ca="1" si="30"/>
        <v>#DIV/0!</v>
      </c>
    </row>
    <row r="680" spans="2:17" x14ac:dyDescent="0.3">
      <c r="B680" s="2"/>
      <c r="C680" s="52"/>
      <c r="D680" s="2"/>
      <c r="E680" s="9"/>
      <c r="F680" s="2"/>
      <c r="G680" s="2"/>
      <c r="H680" s="46"/>
      <c r="I680" s="5"/>
      <c r="J680" s="2"/>
      <c r="K680" s="2"/>
      <c r="L680" s="2"/>
      <c r="M680" s="2">
        <f>+SUMIF($C$2:$C680,C680,$K$2:$K680)-SUMIF($C$2:$C680,C680,$L$2:$L680)</f>
        <v>0</v>
      </c>
      <c r="N680" s="11">
        <f t="shared" si="29"/>
        <v>0</v>
      </c>
      <c r="O680" s="11"/>
      <c r="P680" s="11">
        <f t="shared" ca="1" si="31"/>
        <v>0</v>
      </c>
      <c r="Q680" s="5" t="e">
        <f t="shared" ca="1" si="30"/>
        <v>#DIV/0!</v>
      </c>
    </row>
    <row r="681" spans="2:17" x14ac:dyDescent="0.3">
      <c r="B681" s="2"/>
      <c r="C681" s="52"/>
      <c r="D681" s="2"/>
      <c r="E681" s="9"/>
      <c r="F681" s="2"/>
      <c r="G681" s="2"/>
      <c r="H681" s="46"/>
      <c r="I681" s="5"/>
      <c r="J681" s="2"/>
      <c r="K681" s="2"/>
      <c r="L681" s="2"/>
      <c r="M681" s="2">
        <f>+SUMIF($C$2:$C681,C681,$K$2:$K681)-SUMIF($C$2:$C681,C681,$L$2:$L681)</f>
        <v>0</v>
      </c>
      <c r="N681" s="11">
        <f t="shared" si="29"/>
        <v>0</v>
      </c>
      <c r="O681" s="11"/>
      <c r="P681" s="11">
        <f t="shared" ca="1" si="31"/>
        <v>0</v>
      </c>
      <c r="Q681" s="5" t="e">
        <f t="shared" ca="1" si="30"/>
        <v>#DIV/0!</v>
      </c>
    </row>
    <row r="682" spans="2:17" x14ac:dyDescent="0.3">
      <c r="B682" s="2"/>
      <c r="C682" s="52"/>
      <c r="D682" s="2"/>
      <c r="E682" s="9"/>
      <c r="F682" s="2"/>
      <c r="G682" s="2"/>
      <c r="H682" s="46"/>
      <c r="I682" s="5"/>
      <c r="J682" s="2"/>
      <c r="K682" s="2"/>
      <c r="L682" s="2"/>
      <c r="M682" s="2">
        <f>+SUMIF($C$2:$C682,C682,$K$2:$K682)-SUMIF($C$2:$C682,C682,$L$2:$L682)</f>
        <v>0</v>
      </c>
      <c r="N682" s="11">
        <f t="shared" si="29"/>
        <v>0</v>
      </c>
      <c r="O682" s="11"/>
      <c r="P682" s="11">
        <f t="shared" ca="1" si="31"/>
        <v>0</v>
      </c>
      <c r="Q682" s="5" t="e">
        <f t="shared" ca="1" si="30"/>
        <v>#DIV/0!</v>
      </c>
    </row>
    <row r="683" spans="2:17" x14ac:dyDescent="0.3">
      <c r="B683" s="2"/>
      <c r="C683" s="52"/>
      <c r="D683" s="2"/>
      <c r="E683" s="9"/>
      <c r="F683" s="2"/>
      <c r="G683" s="2"/>
      <c r="H683" s="46"/>
      <c r="I683" s="5"/>
      <c r="J683" s="2"/>
      <c r="K683" s="2"/>
      <c r="L683" s="2"/>
      <c r="M683" s="2">
        <f>+SUMIF($C$2:$C683,C683,$K$2:$K683)-SUMIF($C$2:$C683,C683,$L$2:$L683)</f>
        <v>0</v>
      </c>
      <c r="N683" s="11">
        <f t="shared" si="29"/>
        <v>0</v>
      </c>
      <c r="O683" s="11"/>
      <c r="P683" s="11">
        <f t="shared" ca="1" si="31"/>
        <v>0</v>
      </c>
      <c r="Q683" s="5" t="e">
        <f t="shared" ca="1" si="30"/>
        <v>#DIV/0!</v>
      </c>
    </row>
    <row r="684" spans="2:17" x14ac:dyDescent="0.3">
      <c r="B684" s="2"/>
      <c r="C684" s="52"/>
      <c r="D684" s="2"/>
      <c r="E684" s="9"/>
      <c r="F684" s="2"/>
      <c r="G684" s="2"/>
      <c r="H684" s="46"/>
      <c r="I684" s="5"/>
      <c r="J684" s="2"/>
      <c r="K684" s="2"/>
      <c r="L684" s="2"/>
      <c r="M684" s="2">
        <f>+SUMIF($C$2:$C684,C684,$K$2:$K684)-SUMIF($C$2:$C684,C684,$L$2:$L684)</f>
        <v>0</v>
      </c>
      <c r="N684" s="11">
        <f t="shared" si="29"/>
        <v>0</v>
      </c>
      <c r="O684" s="11"/>
      <c r="P684" s="11">
        <f t="shared" ca="1" si="31"/>
        <v>0</v>
      </c>
      <c r="Q684" s="5" t="e">
        <f t="shared" ca="1" si="30"/>
        <v>#DIV/0!</v>
      </c>
    </row>
    <row r="685" spans="2:17" x14ac:dyDescent="0.3">
      <c r="B685" s="2"/>
      <c r="C685" s="52"/>
      <c r="D685" s="2"/>
      <c r="E685" s="9"/>
      <c r="F685" s="2"/>
      <c r="G685" s="2"/>
      <c r="H685" s="46"/>
      <c r="I685" s="5"/>
      <c r="J685" s="2"/>
      <c r="K685" s="2"/>
      <c r="L685" s="2"/>
      <c r="M685" s="2">
        <f>+SUMIF($C$2:$C685,C685,$K$2:$K685)-SUMIF($C$2:$C685,C685,$L$2:$L685)</f>
        <v>0</v>
      </c>
      <c r="N685" s="11">
        <f t="shared" si="29"/>
        <v>0</v>
      </c>
      <c r="O685" s="11"/>
      <c r="P685" s="11">
        <f t="shared" ca="1" si="31"/>
        <v>0</v>
      </c>
      <c r="Q685" s="5" t="e">
        <f t="shared" ca="1" si="30"/>
        <v>#DIV/0!</v>
      </c>
    </row>
    <row r="686" spans="2:17" x14ac:dyDescent="0.3">
      <c r="B686" s="2"/>
      <c r="C686" s="52"/>
      <c r="D686" s="2"/>
      <c r="E686" s="9"/>
      <c r="F686" s="2"/>
      <c r="G686" s="2"/>
      <c r="H686" s="46"/>
      <c r="I686" s="5"/>
      <c r="J686" s="2"/>
      <c r="K686" s="2"/>
      <c r="L686" s="2"/>
      <c r="M686" s="2">
        <f>+SUMIF($C$2:$C686,C686,$K$2:$K686)-SUMIF($C$2:$C686,C686,$L$2:$L686)</f>
        <v>0</v>
      </c>
      <c r="N686" s="11">
        <f t="shared" si="29"/>
        <v>0</v>
      </c>
      <c r="O686" s="11"/>
      <c r="P686" s="11">
        <f t="shared" ca="1" si="31"/>
        <v>0</v>
      </c>
      <c r="Q686" s="5" t="e">
        <f t="shared" ca="1" si="30"/>
        <v>#DIV/0!</v>
      </c>
    </row>
    <row r="687" spans="2:17" x14ac:dyDescent="0.3">
      <c r="B687" s="2"/>
      <c r="C687" s="52"/>
      <c r="D687" s="2"/>
      <c r="E687" s="9"/>
      <c r="F687" s="2"/>
      <c r="G687" s="2"/>
      <c r="H687" s="46"/>
      <c r="I687" s="5"/>
      <c r="J687" s="2"/>
      <c r="K687" s="2"/>
      <c r="L687" s="2"/>
      <c r="M687" s="2">
        <f>+SUMIF($C$2:$C687,C687,$K$2:$K687)-SUMIF($C$2:$C687,C687,$L$2:$L687)</f>
        <v>0</v>
      </c>
      <c r="N687" s="11">
        <f t="shared" si="29"/>
        <v>0</v>
      </c>
      <c r="O687" s="11"/>
      <c r="P687" s="11">
        <f t="shared" ca="1" si="31"/>
        <v>0</v>
      </c>
      <c r="Q687" s="5" t="e">
        <f t="shared" ca="1" si="30"/>
        <v>#DIV/0!</v>
      </c>
    </row>
    <row r="688" spans="2:17" x14ac:dyDescent="0.3">
      <c r="B688" s="2"/>
      <c r="C688" s="52"/>
      <c r="D688" s="2"/>
      <c r="E688" s="9"/>
      <c r="F688" s="2"/>
      <c r="G688" s="2"/>
      <c r="H688" s="46"/>
      <c r="I688" s="5"/>
      <c r="J688" s="2"/>
      <c r="K688" s="2"/>
      <c r="L688" s="2"/>
      <c r="M688" s="2">
        <f>+SUMIF($C$2:$C688,C688,$K$2:$K688)-SUMIF($C$2:$C688,C688,$L$2:$L688)</f>
        <v>0</v>
      </c>
      <c r="N688" s="11">
        <f t="shared" si="29"/>
        <v>0</v>
      </c>
      <c r="O688" s="11"/>
      <c r="P688" s="11">
        <f t="shared" ca="1" si="31"/>
        <v>0</v>
      </c>
      <c r="Q688" s="5" t="e">
        <f t="shared" ca="1" si="30"/>
        <v>#DIV/0!</v>
      </c>
    </row>
    <row r="689" spans="2:17" x14ac:dyDescent="0.3">
      <c r="B689" s="2"/>
      <c r="C689" s="52"/>
      <c r="D689" s="2"/>
      <c r="E689" s="9"/>
      <c r="F689" s="2"/>
      <c r="G689" s="2"/>
      <c r="H689" s="46"/>
      <c r="I689" s="5"/>
      <c r="J689" s="2"/>
      <c r="K689" s="2"/>
      <c r="L689" s="2"/>
      <c r="M689" s="2">
        <f>+SUMIF($C$2:$C689,C689,$K$2:$K689)-SUMIF($C$2:$C689,C689,$L$2:$L689)</f>
        <v>0</v>
      </c>
      <c r="N689" s="11">
        <f t="shared" si="29"/>
        <v>0</v>
      </c>
      <c r="O689" s="11"/>
      <c r="P689" s="11">
        <f t="shared" ca="1" si="31"/>
        <v>0</v>
      </c>
      <c r="Q689" s="5" t="e">
        <f t="shared" ca="1" si="30"/>
        <v>#DIV/0!</v>
      </c>
    </row>
    <row r="690" spans="2:17" x14ac:dyDescent="0.3">
      <c r="B690" s="2"/>
      <c r="C690" s="52"/>
      <c r="D690" s="2"/>
      <c r="E690" s="9"/>
      <c r="F690" s="2"/>
      <c r="G690" s="2"/>
      <c r="H690" s="46"/>
      <c r="I690" s="5"/>
      <c r="J690" s="2"/>
      <c r="K690" s="2"/>
      <c r="L690" s="2"/>
      <c r="M690" s="2">
        <f>+SUMIF($C$2:$C690,C690,$K$2:$K690)-SUMIF($C$2:$C690,C690,$L$2:$L690)</f>
        <v>0</v>
      </c>
      <c r="N690" s="11">
        <f t="shared" si="29"/>
        <v>0</v>
      </c>
      <c r="O690" s="11"/>
      <c r="P690" s="11">
        <f t="shared" ca="1" si="31"/>
        <v>0</v>
      </c>
      <c r="Q690" s="5" t="e">
        <f t="shared" ca="1" si="30"/>
        <v>#DIV/0!</v>
      </c>
    </row>
    <row r="691" spans="2:17" x14ac:dyDescent="0.3">
      <c r="B691" s="2"/>
      <c r="C691" s="52"/>
      <c r="D691" s="2"/>
      <c r="E691" s="9"/>
      <c r="F691" s="2"/>
      <c r="G691" s="2"/>
      <c r="H691" s="46"/>
      <c r="I691" s="5"/>
      <c r="J691" s="2"/>
      <c r="K691" s="2"/>
      <c r="L691" s="2"/>
      <c r="M691" s="2">
        <f>+SUMIF($C$2:$C691,C691,$K$2:$K691)-SUMIF($C$2:$C691,C691,$L$2:$L691)</f>
        <v>0</v>
      </c>
      <c r="N691" s="11">
        <f t="shared" si="29"/>
        <v>0</v>
      </c>
      <c r="O691" s="11"/>
      <c r="P691" s="11">
        <f t="shared" ca="1" si="31"/>
        <v>0</v>
      </c>
      <c r="Q691" s="5" t="e">
        <f t="shared" ca="1" si="30"/>
        <v>#DIV/0!</v>
      </c>
    </row>
    <row r="692" spans="2:17" x14ac:dyDescent="0.3">
      <c r="B692" s="2"/>
      <c r="C692" s="52"/>
      <c r="D692" s="2"/>
      <c r="E692" s="9"/>
      <c r="F692" s="2"/>
      <c r="G692" s="2"/>
      <c r="H692" s="46"/>
      <c r="I692" s="5"/>
      <c r="J692" s="2"/>
      <c r="K692" s="2"/>
      <c r="L692" s="2"/>
      <c r="M692" s="2">
        <f>+SUMIF($C$2:$C692,C692,$K$2:$K692)-SUMIF($C$2:$C692,C692,$L$2:$L692)</f>
        <v>0</v>
      </c>
      <c r="N692" s="11">
        <f t="shared" si="29"/>
        <v>0</v>
      </c>
      <c r="O692" s="11"/>
      <c r="P692" s="11">
        <f t="shared" ca="1" si="31"/>
        <v>0</v>
      </c>
      <c r="Q692" s="5" t="e">
        <f t="shared" ca="1" si="30"/>
        <v>#DIV/0!</v>
      </c>
    </row>
    <row r="693" spans="2:17" x14ac:dyDescent="0.3">
      <c r="B693" s="2"/>
      <c r="C693" s="52"/>
      <c r="D693" s="2"/>
      <c r="E693" s="9"/>
      <c r="F693" s="2"/>
      <c r="G693" s="2"/>
      <c r="H693" s="46"/>
      <c r="I693" s="5"/>
      <c r="J693" s="2"/>
      <c r="K693" s="2"/>
      <c r="L693" s="2"/>
      <c r="M693" s="2">
        <f>+SUMIF($C$2:$C693,C693,$K$2:$K693)-SUMIF($C$2:$C693,C693,$L$2:$L693)</f>
        <v>0</v>
      </c>
      <c r="N693" s="11">
        <f t="shared" si="29"/>
        <v>0</v>
      </c>
      <c r="O693" s="11"/>
      <c r="P693" s="11">
        <f t="shared" ca="1" si="31"/>
        <v>0</v>
      </c>
      <c r="Q693" s="5" t="e">
        <f t="shared" ca="1" si="30"/>
        <v>#DIV/0!</v>
      </c>
    </row>
    <row r="694" spans="2:17" x14ac:dyDescent="0.3">
      <c r="B694" s="2"/>
      <c r="C694" s="52"/>
      <c r="D694" s="2"/>
      <c r="E694" s="9"/>
      <c r="F694" s="2"/>
      <c r="G694" s="2"/>
      <c r="H694" s="46"/>
      <c r="I694" s="5"/>
      <c r="J694" s="2"/>
      <c r="K694" s="2"/>
      <c r="L694" s="2"/>
      <c r="M694" s="2">
        <f>+SUMIF($C$2:$C694,C694,$K$2:$K694)-SUMIF($C$2:$C694,C694,$L$2:$L694)</f>
        <v>0</v>
      </c>
      <c r="N694" s="11">
        <f t="shared" si="29"/>
        <v>0</v>
      </c>
      <c r="O694" s="11"/>
      <c r="P694" s="11">
        <f t="shared" ca="1" si="31"/>
        <v>0</v>
      </c>
      <c r="Q694" s="5" t="e">
        <f t="shared" ca="1" si="30"/>
        <v>#DIV/0!</v>
      </c>
    </row>
    <row r="695" spans="2:17" x14ac:dyDescent="0.3">
      <c r="B695" s="2"/>
      <c r="C695" s="52"/>
      <c r="D695" s="2"/>
      <c r="E695" s="9"/>
      <c r="F695" s="2"/>
      <c r="G695" s="2"/>
      <c r="H695" s="46"/>
      <c r="I695" s="5"/>
      <c r="J695" s="2"/>
      <c r="K695" s="2"/>
      <c r="L695" s="2"/>
      <c r="M695" s="2">
        <f>+SUMIF($C$2:$C695,C695,$K$2:$K695)-SUMIF($C$2:$C695,C695,$L$2:$L695)</f>
        <v>0</v>
      </c>
      <c r="N695" s="11">
        <f t="shared" si="29"/>
        <v>0</v>
      </c>
      <c r="O695" s="11"/>
      <c r="P695" s="11">
        <f t="shared" ca="1" si="31"/>
        <v>0</v>
      </c>
      <c r="Q695" s="5" t="e">
        <f t="shared" ca="1" si="30"/>
        <v>#DIV/0!</v>
      </c>
    </row>
    <row r="696" spans="2:17" x14ac:dyDescent="0.3">
      <c r="B696" s="2"/>
      <c r="C696" s="52"/>
      <c r="D696" s="2"/>
      <c r="E696" s="9"/>
      <c r="F696" s="2"/>
      <c r="G696" s="2"/>
      <c r="H696" s="46"/>
      <c r="I696" s="5"/>
      <c r="J696" s="2"/>
      <c r="K696" s="2"/>
      <c r="L696" s="2"/>
      <c r="M696" s="2">
        <f>+SUMIF($C$2:$C696,C696,$K$2:$K696)-SUMIF($C$2:$C696,C696,$L$2:$L696)</f>
        <v>0</v>
      </c>
      <c r="N696" s="11">
        <f t="shared" si="29"/>
        <v>0</v>
      </c>
      <c r="O696" s="11"/>
      <c r="P696" s="11">
        <f t="shared" ca="1" si="31"/>
        <v>0</v>
      </c>
      <c r="Q696" s="5" t="e">
        <f t="shared" ca="1" si="30"/>
        <v>#DIV/0!</v>
      </c>
    </row>
    <row r="697" spans="2:17" x14ac:dyDescent="0.3">
      <c r="B697" s="2"/>
      <c r="C697" s="52"/>
      <c r="D697" s="2"/>
      <c r="E697" s="9"/>
      <c r="F697" s="2"/>
      <c r="G697" s="2"/>
      <c r="H697" s="46"/>
      <c r="I697" s="5"/>
      <c r="J697" s="2"/>
      <c r="K697" s="2"/>
      <c r="L697" s="2"/>
      <c r="M697" s="2">
        <f>+SUMIF($C$2:$C697,C697,$K$2:$K697)-SUMIF($C$2:$C697,C697,$L$2:$L697)</f>
        <v>0</v>
      </c>
      <c r="N697" s="11">
        <f t="shared" si="29"/>
        <v>0</v>
      </c>
      <c r="O697" s="11"/>
      <c r="P697" s="11">
        <f t="shared" ca="1" si="31"/>
        <v>0</v>
      </c>
      <c r="Q697" s="5" t="e">
        <f t="shared" ca="1" si="30"/>
        <v>#DIV/0!</v>
      </c>
    </row>
    <row r="698" spans="2:17" x14ac:dyDescent="0.3">
      <c r="B698" s="2"/>
      <c r="C698" s="52"/>
      <c r="D698" s="2"/>
      <c r="E698" s="9"/>
      <c r="F698" s="2"/>
      <c r="G698" s="2"/>
      <c r="H698" s="46"/>
      <c r="I698" s="5"/>
      <c r="J698" s="2"/>
      <c r="K698" s="2"/>
      <c r="L698" s="2"/>
      <c r="M698" s="2">
        <f>+SUMIF($C$2:$C698,C698,$K$2:$K698)-SUMIF($C$2:$C698,C698,$L$2:$L698)</f>
        <v>0</v>
      </c>
      <c r="N698" s="11">
        <f t="shared" si="29"/>
        <v>0</v>
      </c>
      <c r="O698" s="11"/>
      <c r="P698" s="11">
        <f t="shared" ca="1" si="31"/>
        <v>0</v>
      </c>
      <c r="Q698" s="5" t="e">
        <f t="shared" ca="1" si="30"/>
        <v>#DIV/0!</v>
      </c>
    </row>
    <row r="699" spans="2:17" x14ac:dyDescent="0.3">
      <c r="B699" s="2"/>
      <c r="C699" s="52"/>
      <c r="D699" s="2"/>
      <c r="E699" s="9"/>
      <c r="F699" s="2"/>
      <c r="G699" s="2"/>
      <c r="H699" s="46"/>
      <c r="I699" s="5"/>
      <c r="J699" s="2"/>
      <c r="K699" s="2"/>
      <c r="L699" s="2"/>
      <c r="M699" s="2">
        <f>+SUMIF($C$2:$C699,C699,$K$2:$K699)-SUMIF($C$2:$C699,C699,$L$2:$L699)</f>
        <v>0</v>
      </c>
      <c r="N699" s="11">
        <f t="shared" si="29"/>
        <v>0</v>
      </c>
      <c r="O699" s="11"/>
      <c r="P699" s="11">
        <f t="shared" ca="1" si="31"/>
        <v>0</v>
      </c>
      <c r="Q699" s="5" t="e">
        <f t="shared" ca="1" si="30"/>
        <v>#DIV/0!</v>
      </c>
    </row>
    <row r="700" spans="2:17" x14ac:dyDescent="0.3">
      <c r="B700" s="2"/>
      <c r="C700" s="52"/>
      <c r="D700" s="2"/>
      <c r="E700" s="9"/>
      <c r="F700" s="2"/>
      <c r="G700" s="2"/>
      <c r="H700" s="46"/>
      <c r="I700" s="5"/>
      <c r="J700" s="2"/>
      <c r="K700" s="2"/>
      <c r="L700" s="2"/>
      <c r="M700" s="2">
        <f>+SUMIF($C$2:$C700,C700,$K$2:$K700)-SUMIF($C$2:$C700,C700,$L$2:$L700)</f>
        <v>0</v>
      </c>
      <c r="N700" s="11">
        <f t="shared" si="29"/>
        <v>0</v>
      </c>
      <c r="O700" s="11"/>
      <c r="P700" s="11">
        <f t="shared" ca="1" si="31"/>
        <v>0</v>
      </c>
      <c r="Q700" s="5" t="e">
        <f t="shared" ca="1" si="30"/>
        <v>#DIV/0!</v>
      </c>
    </row>
    <row r="701" spans="2:17" x14ac:dyDescent="0.3">
      <c r="B701" s="2"/>
      <c r="C701" s="52"/>
      <c r="D701" s="2"/>
      <c r="E701" s="9"/>
      <c r="F701" s="2"/>
      <c r="G701" s="2"/>
      <c r="H701" s="46"/>
      <c r="I701" s="5"/>
      <c r="J701" s="2"/>
      <c r="K701" s="2"/>
      <c r="L701" s="2"/>
      <c r="M701" s="2">
        <f>+SUMIF($C$2:$C701,C701,$K$2:$K701)-SUMIF($C$2:$C701,C701,$L$2:$L701)</f>
        <v>0</v>
      </c>
      <c r="N701" s="11">
        <f t="shared" si="29"/>
        <v>0</v>
      </c>
      <c r="O701" s="11"/>
      <c r="P701" s="11">
        <f t="shared" ca="1" si="31"/>
        <v>0</v>
      </c>
      <c r="Q701" s="5" t="e">
        <f t="shared" ca="1" si="30"/>
        <v>#DIV/0!</v>
      </c>
    </row>
    <row r="702" spans="2:17" x14ac:dyDescent="0.3">
      <c r="B702" s="2"/>
      <c r="C702" s="52"/>
      <c r="D702" s="2"/>
      <c r="E702" s="9"/>
      <c r="F702" s="2"/>
      <c r="G702" s="2"/>
      <c r="H702" s="46"/>
      <c r="I702" s="5"/>
      <c r="J702" s="2"/>
      <c r="K702" s="2"/>
      <c r="L702" s="2"/>
      <c r="M702" s="2">
        <f>+SUMIF($C$2:$C702,C702,$K$2:$K702)-SUMIF($C$2:$C702,C702,$L$2:$L702)</f>
        <v>0</v>
      </c>
      <c r="N702" s="11">
        <f t="shared" si="29"/>
        <v>0</v>
      </c>
      <c r="O702" s="11"/>
      <c r="P702" s="11">
        <f t="shared" ca="1" si="31"/>
        <v>0</v>
      </c>
      <c r="Q702" s="5" t="e">
        <f t="shared" ca="1" si="30"/>
        <v>#DIV/0!</v>
      </c>
    </row>
    <row r="703" spans="2:17" x14ac:dyDescent="0.3">
      <c r="B703" s="2"/>
      <c r="C703" s="52"/>
      <c r="D703" s="2"/>
      <c r="E703" s="9"/>
      <c r="F703" s="2"/>
      <c r="G703" s="2"/>
      <c r="H703" s="46"/>
      <c r="I703" s="5"/>
      <c r="J703" s="2"/>
      <c r="K703" s="2"/>
      <c r="L703" s="2"/>
      <c r="M703" s="2">
        <f>+SUMIF($C$2:$C703,C703,$K$2:$K703)-SUMIF($C$2:$C703,C703,$L$2:$L703)</f>
        <v>0</v>
      </c>
      <c r="N703" s="11">
        <f t="shared" si="29"/>
        <v>0</v>
      </c>
      <c r="O703" s="11"/>
      <c r="P703" s="11">
        <f t="shared" ca="1" si="31"/>
        <v>0</v>
      </c>
      <c r="Q703" s="5" t="e">
        <f t="shared" ca="1" si="30"/>
        <v>#DIV/0!</v>
      </c>
    </row>
    <row r="704" spans="2:17" x14ac:dyDescent="0.3">
      <c r="B704" s="2"/>
      <c r="C704" s="52"/>
      <c r="D704" s="2"/>
      <c r="E704" s="9"/>
      <c r="F704" s="2"/>
      <c r="G704" s="2"/>
      <c r="H704" s="46"/>
      <c r="I704" s="5"/>
      <c r="J704" s="2"/>
      <c r="K704" s="2"/>
      <c r="L704" s="2"/>
      <c r="M704" s="2">
        <f>+SUMIF($C$2:$C704,C704,$K$2:$K704)-SUMIF($C$2:$C704,C704,$L$2:$L704)</f>
        <v>0</v>
      </c>
      <c r="N704" s="11">
        <f t="shared" si="29"/>
        <v>0</v>
      </c>
      <c r="O704" s="11"/>
      <c r="P704" s="11">
        <f t="shared" ca="1" si="31"/>
        <v>0</v>
      </c>
      <c r="Q704" s="5" t="e">
        <f t="shared" ca="1" si="30"/>
        <v>#DIV/0!</v>
      </c>
    </row>
    <row r="705" spans="2:17" x14ac:dyDescent="0.3">
      <c r="B705" s="2"/>
      <c r="C705" s="52"/>
      <c r="D705" s="2"/>
      <c r="E705" s="9"/>
      <c r="F705" s="2"/>
      <c r="G705" s="2"/>
      <c r="H705" s="46"/>
      <c r="I705" s="5"/>
      <c r="J705" s="2"/>
      <c r="K705" s="2"/>
      <c r="L705" s="2"/>
      <c r="M705" s="2">
        <f>+SUMIF($C$2:$C705,C705,$K$2:$K705)-SUMIF($C$2:$C705,C705,$L$2:$L705)</f>
        <v>0</v>
      </c>
      <c r="N705" s="11">
        <f t="shared" si="29"/>
        <v>0</v>
      </c>
      <c r="O705" s="11"/>
      <c r="P705" s="11">
        <f t="shared" ca="1" si="31"/>
        <v>0</v>
      </c>
      <c r="Q705" s="5" t="e">
        <f t="shared" ca="1" si="30"/>
        <v>#DIV/0!</v>
      </c>
    </row>
    <row r="706" spans="2:17" x14ac:dyDescent="0.3">
      <c r="B706" s="2"/>
      <c r="C706" s="52"/>
      <c r="D706" s="2"/>
      <c r="E706" s="9"/>
      <c r="F706" s="2"/>
      <c r="G706" s="2"/>
      <c r="H706" s="46"/>
      <c r="I706" s="5"/>
      <c r="J706" s="2"/>
      <c r="K706" s="2"/>
      <c r="L706" s="2"/>
      <c r="M706" s="2">
        <f>+SUMIF($C$2:$C706,C706,$K$2:$K706)-SUMIF($C$2:$C706,C706,$L$2:$L706)</f>
        <v>0</v>
      </c>
      <c r="N706" s="11">
        <f t="shared" si="29"/>
        <v>0</v>
      </c>
      <c r="O706" s="11"/>
      <c r="P706" s="11">
        <f t="shared" ca="1" si="31"/>
        <v>0</v>
      </c>
      <c r="Q706" s="5" t="e">
        <f t="shared" ca="1" si="30"/>
        <v>#DIV/0!</v>
      </c>
    </row>
    <row r="707" spans="2:17" x14ac:dyDescent="0.3">
      <c r="B707" s="2"/>
      <c r="C707" s="52"/>
      <c r="D707" s="2"/>
      <c r="E707" s="9"/>
      <c r="F707" s="2"/>
      <c r="G707" s="2"/>
      <c r="H707" s="46"/>
      <c r="I707" s="5"/>
      <c r="J707" s="2"/>
      <c r="K707" s="2"/>
      <c r="L707" s="2"/>
      <c r="M707" s="2">
        <f>+SUMIF($C$2:$C707,C707,$K$2:$K707)-SUMIF($C$2:$C707,C707,$L$2:$L707)</f>
        <v>0</v>
      </c>
      <c r="N707" s="11">
        <f t="shared" si="29"/>
        <v>0</v>
      </c>
      <c r="O707" s="11"/>
      <c r="P707" s="11">
        <f t="shared" ca="1" si="31"/>
        <v>0</v>
      </c>
      <c r="Q707" s="5" t="e">
        <f t="shared" ca="1" si="30"/>
        <v>#DIV/0!</v>
      </c>
    </row>
    <row r="708" spans="2:17" x14ac:dyDescent="0.3">
      <c r="B708" s="2"/>
      <c r="C708" s="52"/>
      <c r="D708" s="2"/>
      <c r="E708" s="9"/>
      <c r="F708" s="2"/>
      <c r="G708" s="2"/>
      <c r="H708" s="46"/>
      <c r="I708" s="5"/>
      <c r="J708" s="2"/>
      <c r="K708" s="2"/>
      <c r="L708" s="2"/>
      <c r="M708" s="2">
        <f>+SUMIF($C$2:$C708,C708,$K$2:$K708)-SUMIF($C$2:$C708,C708,$L$2:$L708)</f>
        <v>0</v>
      </c>
      <c r="N708" s="11">
        <f t="shared" ref="N708:N736" si="32">+K708*J708</f>
        <v>0</v>
      </c>
      <c r="O708" s="11"/>
      <c r="P708" s="11">
        <f t="shared" ca="1" si="31"/>
        <v>0</v>
      </c>
      <c r="Q708" s="5" t="e">
        <f t="shared" ref="Q708:Q736" ca="1" si="33">+P708/M708</f>
        <v>#DIV/0!</v>
      </c>
    </row>
    <row r="709" spans="2:17" x14ac:dyDescent="0.3">
      <c r="B709" s="2"/>
      <c r="C709" s="52"/>
      <c r="D709" s="2"/>
      <c r="E709" s="9"/>
      <c r="F709" s="2"/>
      <c r="G709" s="2"/>
      <c r="H709" s="46"/>
      <c r="I709" s="5"/>
      <c r="J709" s="2"/>
      <c r="K709" s="2"/>
      <c r="L709" s="2"/>
      <c r="M709" s="2">
        <f>+SUMIF($C$2:$C709,C709,$K$2:$K709)-SUMIF($C$2:$C709,C709,$L$2:$L709)</f>
        <v>0</v>
      </c>
      <c r="N709" s="11">
        <f t="shared" si="32"/>
        <v>0</v>
      </c>
      <c r="O709" s="11"/>
      <c r="P709" s="11">
        <f t="shared" ca="1" si="31"/>
        <v>0</v>
      </c>
      <c r="Q709" s="5" t="e">
        <f t="shared" ca="1" si="33"/>
        <v>#DIV/0!</v>
      </c>
    </row>
    <row r="710" spans="2:17" x14ac:dyDescent="0.3">
      <c r="B710" s="2"/>
      <c r="C710" s="52"/>
      <c r="D710" s="2"/>
      <c r="E710" s="9"/>
      <c r="F710" s="2"/>
      <c r="G710" s="2"/>
      <c r="H710" s="46"/>
      <c r="I710" s="5"/>
      <c r="J710" s="2"/>
      <c r="K710" s="2"/>
      <c r="L710" s="2"/>
      <c r="M710" s="2">
        <f>+SUMIF($C$2:$C710,C710,$K$2:$K710)-SUMIF($C$2:$C710,C710,$L$2:$L710)</f>
        <v>0</v>
      </c>
      <c r="N710" s="11">
        <f t="shared" si="32"/>
        <v>0</v>
      </c>
      <c r="O710" s="11"/>
      <c r="P710" s="11">
        <f t="shared" ref="P710:P736" ca="1" si="34">+SUMIF($C$3:$O$19,C710,$N$3:$N$25)-SUMIF($C$3:$O$19,C710,$O$3:$O$25)</f>
        <v>0</v>
      </c>
      <c r="Q710" s="5" t="e">
        <f t="shared" ca="1" si="33"/>
        <v>#DIV/0!</v>
      </c>
    </row>
    <row r="711" spans="2:17" x14ac:dyDescent="0.3">
      <c r="B711" s="2"/>
      <c r="C711" s="52"/>
      <c r="D711" s="2"/>
      <c r="E711" s="9"/>
      <c r="F711" s="2"/>
      <c r="G711" s="2"/>
      <c r="H711" s="46"/>
      <c r="I711" s="5"/>
      <c r="J711" s="2"/>
      <c r="K711" s="2"/>
      <c r="L711" s="2"/>
      <c r="M711" s="2">
        <f>+SUMIF($C$2:$C711,C711,$K$2:$K711)-SUMIF($C$2:$C711,C711,$L$2:$L711)</f>
        <v>0</v>
      </c>
      <c r="N711" s="11">
        <f t="shared" si="32"/>
        <v>0</v>
      </c>
      <c r="O711" s="11"/>
      <c r="P711" s="11">
        <f t="shared" ca="1" si="34"/>
        <v>0</v>
      </c>
      <c r="Q711" s="5" t="e">
        <f t="shared" ca="1" si="33"/>
        <v>#DIV/0!</v>
      </c>
    </row>
    <row r="712" spans="2:17" x14ac:dyDescent="0.3">
      <c r="B712" s="2"/>
      <c r="C712" s="52"/>
      <c r="D712" s="2"/>
      <c r="E712" s="9"/>
      <c r="F712" s="2"/>
      <c r="G712" s="2"/>
      <c r="H712" s="46"/>
      <c r="I712" s="5"/>
      <c r="J712" s="2"/>
      <c r="K712" s="2"/>
      <c r="L712" s="2"/>
      <c r="M712" s="2">
        <f>+SUMIF($C$2:$C712,C712,$K$2:$K712)-SUMIF($C$2:$C712,C712,$L$2:$L712)</f>
        <v>0</v>
      </c>
      <c r="N712" s="11">
        <f t="shared" si="32"/>
        <v>0</v>
      </c>
      <c r="O712" s="11"/>
      <c r="P712" s="11">
        <f t="shared" ca="1" si="34"/>
        <v>0</v>
      </c>
      <c r="Q712" s="5" t="e">
        <f t="shared" ca="1" si="33"/>
        <v>#DIV/0!</v>
      </c>
    </row>
    <row r="713" spans="2:17" x14ac:dyDescent="0.3">
      <c r="B713" s="2"/>
      <c r="C713" s="52"/>
      <c r="D713" s="2"/>
      <c r="E713" s="9"/>
      <c r="F713" s="2"/>
      <c r="G713" s="2"/>
      <c r="H713" s="46"/>
      <c r="I713" s="5"/>
      <c r="J713" s="2"/>
      <c r="K713" s="2"/>
      <c r="L713" s="2"/>
      <c r="M713" s="2">
        <f>+SUMIF($C$2:$C713,C713,$K$2:$K713)-SUMIF($C$2:$C713,C713,$L$2:$L713)</f>
        <v>0</v>
      </c>
      <c r="N713" s="11">
        <f t="shared" si="32"/>
        <v>0</v>
      </c>
      <c r="O713" s="11"/>
      <c r="P713" s="11">
        <f t="shared" ca="1" si="34"/>
        <v>0</v>
      </c>
      <c r="Q713" s="5" t="e">
        <f t="shared" ca="1" si="33"/>
        <v>#DIV/0!</v>
      </c>
    </row>
    <row r="714" spans="2:17" x14ac:dyDescent="0.3">
      <c r="B714" s="2"/>
      <c r="C714" s="52"/>
      <c r="D714" s="2"/>
      <c r="E714" s="9"/>
      <c r="F714" s="2"/>
      <c r="G714" s="2"/>
      <c r="H714" s="46"/>
      <c r="I714" s="5"/>
      <c r="J714" s="2"/>
      <c r="K714" s="2"/>
      <c r="L714" s="2"/>
      <c r="M714" s="2">
        <f>+SUMIF($C$2:$C714,C714,$K$2:$K714)-SUMIF($C$2:$C714,C714,$L$2:$L714)</f>
        <v>0</v>
      </c>
      <c r="N714" s="11">
        <f t="shared" si="32"/>
        <v>0</v>
      </c>
      <c r="O714" s="11"/>
      <c r="P714" s="11">
        <f t="shared" ca="1" si="34"/>
        <v>0</v>
      </c>
      <c r="Q714" s="5" t="e">
        <f t="shared" ca="1" si="33"/>
        <v>#DIV/0!</v>
      </c>
    </row>
    <row r="715" spans="2:17" x14ac:dyDescent="0.3">
      <c r="B715" s="2"/>
      <c r="C715" s="52"/>
      <c r="D715" s="2"/>
      <c r="E715" s="9"/>
      <c r="F715" s="2"/>
      <c r="G715" s="2"/>
      <c r="H715" s="46"/>
      <c r="I715" s="5"/>
      <c r="J715" s="2"/>
      <c r="K715" s="2"/>
      <c r="L715" s="2"/>
      <c r="M715" s="2">
        <f>+SUMIF($C$2:$C715,C715,$K$2:$K715)-SUMIF($C$2:$C715,C715,$L$2:$L715)</f>
        <v>0</v>
      </c>
      <c r="N715" s="11">
        <f t="shared" si="32"/>
        <v>0</v>
      </c>
      <c r="O715" s="11"/>
      <c r="P715" s="11">
        <f t="shared" ca="1" si="34"/>
        <v>0</v>
      </c>
      <c r="Q715" s="5" t="e">
        <f t="shared" ca="1" si="33"/>
        <v>#DIV/0!</v>
      </c>
    </row>
    <row r="716" spans="2:17" x14ac:dyDescent="0.3">
      <c r="B716" s="2"/>
      <c r="C716" s="52"/>
      <c r="D716" s="2"/>
      <c r="E716" s="9"/>
      <c r="F716" s="2"/>
      <c r="G716" s="2"/>
      <c r="H716" s="46"/>
      <c r="I716" s="5"/>
      <c r="J716" s="2"/>
      <c r="K716" s="2"/>
      <c r="L716" s="2"/>
      <c r="M716" s="2">
        <f>+SUMIF($C$2:$C716,C716,$K$2:$K716)-SUMIF($C$2:$C716,C716,$L$2:$L716)</f>
        <v>0</v>
      </c>
      <c r="N716" s="11">
        <f t="shared" si="32"/>
        <v>0</v>
      </c>
      <c r="O716" s="11"/>
      <c r="P716" s="11">
        <f t="shared" ca="1" si="34"/>
        <v>0</v>
      </c>
      <c r="Q716" s="5" t="e">
        <f t="shared" ca="1" si="33"/>
        <v>#DIV/0!</v>
      </c>
    </row>
    <row r="717" spans="2:17" x14ac:dyDescent="0.3">
      <c r="B717" s="2"/>
      <c r="C717" s="52"/>
      <c r="D717" s="2"/>
      <c r="E717" s="9"/>
      <c r="F717" s="2"/>
      <c r="G717" s="2"/>
      <c r="H717" s="46"/>
      <c r="I717" s="5"/>
      <c r="J717" s="2"/>
      <c r="K717" s="2"/>
      <c r="L717" s="2"/>
      <c r="M717" s="2">
        <f>+SUMIF($C$2:$C717,C717,$K$2:$K717)-SUMIF($C$2:$C717,C717,$L$2:$L717)</f>
        <v>0</v>
      </c>
      <c r="N717" s="11">
        <f t="shared" si="32"/>
        <v>0</v>
      </c>
      <c r="O717" s="11"/>
      <c r="P717" s="11">
        <f t="shared" ca="1" si="34"/>
        <v>0</v>
      </c>
      <c r="Q717" s="5" t="e">
        <f t="shared" ca="1" si="33"/>
        <v>#DIV/0!</v>
      </c>
    </row>
    <row r="718" spans="2:17" x14ac:dyDescent="0.3">
      <c r="B718" s="2"/>
      <c r="C718" s="52"/>
      <c r="D718" s="2"/>
      <c r="E718" s="9"/>
      <c r="F718" s="2"/>
      <c r="G718" s="2"/>
      <c r="H718" s="46"/>
      <c r="I718" s="5"/>
      <c r="J718" s="2"/>
      <c r="K718" s="2"/>
      <c r="L718" s="2"/>
      <c r="M718" s="2">
        <f>+SUMIF($C$2:$C718,C718,$K$2:$K718)-SUMIF($C$2:$C718,C718,$L$2:$L718)</f>
        <v>0</v>
      </c>
      <c r="N718" s="11">
        <f t="shared" si="32"/>
        <v>0</v>
      </c>
      <c r="O718" s="11"/>
      <c r="P718" s="11">
        <f t="shared" ca="1" si="34"/>
        <v>0</v>
      </c>
      <c r="Q718" s="5" t="e">
        <f t="shared" ca="1" si="33"/>
        <v>#DIV/0!</v>
      </c>
    </row>
    <row r="719" spans="2:17" x14ac:dyDescent="0.3">
      <c r="B719" s="2"/>
      <c r="C719" s="52"/>
      <c r="D719" s="2"/>
      <c r="E719" s="9"/>
      <c r="F719" s="2"/>
      <c r="G719" s="2"/>
      <c r="H719" s="46"/>
      <c r="I719" s="5"/>
      <c r="J719" s="2"/>
      <c r="K719" s="2"/>
      <c r="L719" s="2"/>
      <c r="M719" s="2">
        <f>+SUMIF($C$2:$C719,C719,$K$2:$K719)-SUMIF($C$2:$C719,C719,$L$2:$L719)</f>
        <v>0</v>
      </c>
      <c r="N719" s="11">
        <f t="shared" si="32"/>
        <v>0</v>
      </c>
      <c r="O719" s="11"/>
      <c r="P719" s="11">
        <f t="shared" ca="1" si="34"/>
        <v>0</v>
      </c>
      <c r="Q719" s="5" t="e">
        <f t="shared" ca="1" si="33"/>
        <v>#DIV/0!</v>
      </c>
    </row>
    <row r="720" spans="2:17" x14ac:dyDescent="0.3">
      <c r="B720" s="2"/>
      <c r="C720" s="52"/>
      <c r="D720" s="2"/>
      <c r="E720" s="9"/>
      <c r="F720" s="2"/>
      <c r="G720" s="2"/>
      <c r="H720" s="46"/>
      <c r="I720" s="5"/>
      <c r="J720" s="2"/>
      <c r="K720" s="2"/>
      <c r="L720" s="2"/>
      <c r="M720" s="2">
        <f>+SUMIF($C$2:$C720,C720,$K$2:$K720)-SUMIF($C$2:$C720,C720,$L$2:$L720)</f>
        <v>0</v>
      </c>
      <c r="N720" s="11">
        <f t="shared" si="32"/>
        <v>0</v>
      </c>
      <c r="O720" s="11"/>
      <c r="P720" s="11">
        <f t="shared" ca="1" si="34"/>
        <v>0</v>
      </c>
      <c r="Q720" s="5" t="e">
        <f t="shared" ca="1" si="33"/>
        <v>#DIV/0!</v>
      </c>
    </row>
    <row r="721" spans="2:17" x14ac:dyDescent="0.3">
      <c r="B721" s="2"/>
      <c r="C721" s="52"/>
      <c r="D721" s="2"/>
      <c r="E721" s="9"/>
      <c r="F721" s="2"/>
      <c r="G721" s="2"/>
      <c r="H721" s="46"/>
      <c r="I721" s="5"/>
      <c r="J721" s="2"/>
      <c r="K721" s="2"/>
      <c r="L721" s="2"/>
      <c r="M721" s="2">
        <f>+SUMIF($C$2:$C721,C721,$K$2:$K721)-SUMIF($C$2:$C721,C721,$L$2:$L721)</f>
        <v>0</v>
      </c>
      <c r="N721" s="11">
        <f t="shared" si="32"/>
        <v>0</v>
      </c>
      <c r="O721" s="11"/>
      <c r="P721" s="11">
        <f t="shared" ca="1" si="34"/>
        <v>0</v>
      </c>
      <c r="Q721" s="5" t="e">
        <f t="shared" ca="1" si="33"/>
        <v>#DIV/0!</v>
      </c>
    </row>
    <row r="722" spans="2:17" x14ac:dyDescent="0.3">
      <c r="B722" s="2"/>
      <c r="C722" s="52"/>
      <c r="D722" s="2"/>
      <c r="E722" s="9"/>
      <c r="F722" s="2"/>
      <c r="G722" s="2"/>
      <c r="H722" s="46"/>
      <c r="I722" s="5"/>
      <c r="J722" s="2"/>
      <c r="K722" s="2"/>
      <c r="L722" s="2"/>
      <c r="M722" s="2">
        <f>+SUMIF($C$2:$C722,C722,$K$2:$K722)-SUMIF($C$2:$C722,C722,$L$2:$L722)</f>
        <v>0</v>
      </c>
      <c r="N722" s="11">
        <f t="shared" si="32"/>
        <v>0</v>
      </c>
      <c r="O722" s="11"/>
      <c r="P722" s="11">
        <f t="shared" ca="1" si="34"/>
        <v>0</v>
      </c>
      <c r="Q722" s="5" t="e">
        <f t="shared" ca="1" si="33"/>
        <v>#DIV/0!</v>
      </c>
    </row>
    <row r="723" spans="2:17" x14ac:dyDescent="0.3">
      <c r="B723" s="2"/>
      <c r="C723" s="52"/>
      <c r="D723" s="2"/>
      <c r="E723" s="9"/>
      <c r="F723" s="2"/>
      <c r="G723" s="2"/>
      <c r="H723" s="46"/>
      <c r="I723" s="5"/>
      <c r="J723" s="2"/>
      <c r="K723" s="2"/>
      <c r="L723" s="2"/>
      <c r="M723" s="2">
        <f>+SUMIF($C$2:$C723,C723,$K$2:$K723)-SUMIF($C$2:$C723,C723,$L$2:$L723)</f>
        <v>0</v>
      </c>
      <c r="N723" s="11">
        <f t="shared" si="32"/>
        <v>0</v>
      </c>
      <c r="O723" s="11"/>
      <c r="P723" s="11">
        <f t="shared" ca="1" si="34"/>
        <v>0</v>
      </c>
      <c r="Q723" s="5" t="e">
        <f t="shared" ca="1" si="33"/>
        <v>#DIV/0!</v>
      </c>
    </row>
    <row r="724" spans="2:17" x14ac:dyDescent="0.3">
      <c r="B724" s="2"/>
      <c r="C724" s="52"/>
      <c r="D724" s="2"/>
      <c r="E724" s="9"/>
      <c r="F724" s="2"/>
      <c r="G724" s="2"/>
      <c r="H724" s="46"/>
      <c r="I724" s="5"/>
      <c r="J724" s="2"/>
      <c r="K724" s="2"/>
      <c r="L724" s="2"/>
      <c r="M724" s="2">
        <f>+SUMIF($C$2:$C724,C724,$K$2:$K724)-SUMIF($C$2:$C724,C724,$L$2:$L724)</f>
        <v>0</v>
      </c>
      <c r="N724" s="11">
        <f t="shared" si="32"/>
        <v>0</v>
      </c>
      <c r="O724" s="11"/>
      <c r="P724" s="11">
        <f t="shared" ca="1" si="34"/>
        <v>0</v>
      </c>
      <c r="Q724" s="5" t="e">
        <f t="shared" ca="1" si="33"/>
        <v>#DIV/0!</v>
      </c>
    </row>
    <row r="725" spans="2:17" x14ac:dyDescent="0.3">
      <c r="B725" s="2"/>
      <c r="C725" s="52"/>
      <c r="D725" s="2"/>
      <c r="E725" s="9"/>
      <c r="F725" s="2"/>
      <c r="G725" s="2"/>
      <c r="H725" s="46"/>
      <c r="I725" s="5"/>
      <c r="J725" s="2"/>
      <c r="K725" s="2"/>
      <c r="L725" s="2"/>
      <c r="M725" s="2">
        <f>+SUMIF($C$2:$C725,C725,$K$2:$K725)-SUMIF($C$2:$C725,C725,$L$2:$L725)</f>
        <v>0</v>
      </c>
      <c r="N725" s="11">
        <f t="shared" si="32"/>
        <v>0</v>
      </c>
      <c r="O725" s="11"/>
      <c r="P725" s="11">
        <f t="shared" ca="1" si="34"/>
        <v>0</v>
      </c>
      <c r="Q725" s="5" t="e">
        <f t="shared" ca="1" si="33"/>
        <v>#DIV/0!</v>
      </c>
    </row>
    <row r="726" spans="2:17" x14ac:dyDescent="0.3">
      <c r="B726" s="2"/>
      <c r="C726" s="52"/>
      <c r="D726" s="2"/>
      <c r="E726" s="9"/>
      <c r="F726" s="2"/>
      <c r="G726" s="2"/>
      <c r="H726" s="46"/>
      <c r="I726" s="5"/>
      <c r="J726" s="2"/>
      <c r="K726" s="2"/>
      <c r="L726" s="2"/>
      <c r="M726" s="2">
        <f>+SUMIF($C$2:$C726,C726,$K$2:$K726)-SUMIF($C$2:$C726,C726,$L$2:$L726)</f>
        <v>0</v>
      </c>
      <c r="N726" s="11">
        <f t="shared" si="32"/>
        <v>0</v>
      </c>
      <c r="O726" s="11"/>
      <c r="P726" s="11">
        <f t="shared" ca="1" si="34"/>
        <v>0</v>
      </c>
      <c r="Q726" s="5" t="e">
        <f t="shared" ca="1" si="33"/>
        <v>#DIV/0!</v>
      </c>
    </row>
    <row r="727" spans="2:17" x14ac:dyDescent="0.3">
      <c r="B727" s="2"/>
      <c r="C727" s="52"/>
      <c r="D727" s="2"/>
      <c r="E727" s="9"/>
      <c r="F727" s="2"/>
      <c r="G727" s="2"/>
      <c r="H727" s="46"/>
      <c r="I727" s="5"/>
      <c r="J727" s="2"/>
      <c r="K727" s="2"/>
      <c r="L727" s="2"/>
      <c r="M727" s="2">
        <f>+SUMIF($C$2:$C727,C727,$K$2:$K727)-SUMIF($C$2:$C727,C727,$L$2:$L727)</f>
        <v>0</v>
      </c>
      <c r="N727" s="11">
        <f t="shared" si="32"/>
        <v>0</v>
      </c>
      <c r="O727" s="11"/>
      <c r="P727" s="11">
        <f t="shared" ca="1" si="34"/>
        <v>0</v>
      </c>
      <c r="Q727" s="5" t="e">
        <f t="shared" ca="1" si="33"/>
        <v>#DIV/0!</v>
      </c>
    </row>
    <row r="728" spans="2:17" x14ac:dyDescent="0.3">
      <c r="B728" s="2"/>
      <c r="C728" s="52"/>
      <c r="D728" s="2"/>
      <c r="E728" s="9"/>
      <c r="F728" s="2"/>
      <c r="G728" s="2"/>
      <c r="H728" s="46"/>
      <c r="I728" s="5"/>
      <c r="J728" s="2"/>
      <c r="K728" s="2"/>
      <c r="L728" s="2"/>
      <c r="M728" s="2">
        <f>+SUMIF($C$2:$C728,C728,$K$2:$K728)-SUMIF($C$2:$C728,C728,$L$2:$L728)</f>
        <v>0</v>
      </c>
      <c r="N728" s="11">
        <f t="shared" si="32"/>
        <v>0</v>
      </c>
      <c r="O728" s="11"/>
      <c r="P728" s="11">
        <f t="shared" ca="1" si="34"/>
        <v>0</v>
      </c>
      <c r="Q728" s="5" t="e">
        <f t="shared" ca="1" si="33"/>
        <v>#DIV/0!</v>
      </c>
    </row>
    <row r="729" spans="2:17" x14ac:dyDescent="0.3">
      <c r="B729" s="2"/>
      <c r="C729" s="2"/>
      <c r="D729" s="2"/>
      <c r="E729" s="9"/>
      <c r="F729" s="2"/>
      <c r="G729" s="2"/>
      <c r="H729" s="46"/>
      <c r="I729" s="5"/>
      <c r="J729" s="2"/>
      <c r="K729" s="2"/>
      <c r="L729" s="2"/>
      <c r="M729" s="2">
        <f>+SUMIF($C$2:$C729,C729,$K$2:$K729)-SUMIF($C$2:$C729,C729,$L$2:$L729)</f>
        <v>0</v>
      </c>
      <c r="N729" s="11">
        <f t="shared" si="32"/>
        <v>0</v>
      </c>
      <c r="O729" s="11"/>
      <c r="P729" s="11">
        <f t="shared" ca="1" si="34"/>
        <v>0</v>
      </c>
      <c r="Q729" s="5" t="e">
        <f t="shared" ca="1" si="33"/>
        <v>#DIV/0!</v>
      </c>
    </row>
    <row r="730" spans="2:17" x14ac:dyDescent="0.3">
      <c r="B730" s="2"/>
      <c r="C730" s="2"/>
      <c r="D730" s="2"/>
      <c r="E730" s="9"/>
      <c r="F730" s="2"/>
      <c r="G730" s="2"/>
      <c r="H730" s="46"/>
      <c r="I730" s="5"/>
      <c r="J730" s="2"/>
      <c r="K730" s="2"/>
      <c r="L730" s="2"/>
      <c r="M730" s="2">
        <f t="shared" ref="M730:M736" ca="1" si="35">+SUMIF($C$2:$K$25,C730,$K$2:$K$25)-SUMIF($C$2:$K$25,C730,$L$2:$L$25)</f>
        <v>0</v>
      </c>
      <c r="N730" s="11">
        <f t="shared" si="32"/>
        <v>0</v>
      </c>
      <c r="O730" s="11"/>
      <c r="P730" s="11">
        <f t="shared" ca="1" si="34"/>
        <v>0</v>
      </c>
      <c r="Q730" s="5" t="e">
        <f t="shared" ca="1" si="33"/>
        <v>#DIV/0!</v>
      </c>
    </row>
    <row r="731" spans="2:17" x14ac:dyDescent="0.3">
      <c r="B731" s="2"/>
      <c r="C731" s="2"/>
      <c r="D731" s="2"/>
      <c r="E731" s="9"/>
      <c r="F731" s="2"/>
      <c r="G731" s="2"/>
      <c r="H731" s="46"/>
      <c r="I731" s="5"/>
      <c r="J731" s="2"/>
      <c r="K731" s="2"/>
      <c r="L731" s="2"/>
      <c r="M731" s="2">
        <f t="shared" ca="1" si="35"/>
        <v>0</v>
      </c>
      <c r="N731" s="11">
        <f t="shared" si="32"/>
        <v>0</v>
      </c>
      <c r="O731" s="11"/>
      <c r="P731" s="11">
        <f t="shared" ca="1" si="34"/>
        <v>0</v>
      </c>
      <c r="Q731" s="5" t="e">
        <f t="shared" ca="1" si="33"/>
        <v>#DIV/0!</v>
      </c>
    </row>
    <row r="732" spans="2:17" x14ac:dyDescent="0.3">
      <c r="B732" s="2"/>
      <c r="C732" s="2"/>
      <c r="D732" s="2"/>
      <c r="E732" s="9"/>
      <c r="F732" s="2"/>
      <c r="G732" s="2"/>
      <c r="H732" s="46"/>
      <c r="I732" s="5"/>
      <c r="J732" s="2"/>
      <c r="K732" s="2"/>
      <c r="L732" s="2"/>
      <c r="M732" s="2">
        <f t="shared" ca="1" si="35"/>
        <v>0</v>
      </c>
      <c r="N732" s="11">
        <f t="shared" si="32"/>
        <v>0</v>
      </c>
      <c r="O732" s="11"/>
      <c r="P732" s="11">
        <f t="shared" ca="1" si="34"/>
        <v>0</v>
      </c>
      <c r="Q732" s="5" t="e">
        <f t="shared" ca="1" si="33"/>
        <v>#DIV/0!</v>
      </c>
    </row>
    <row r="733" spans="2:17" x14ac:dyDescent="0.3">
      <c r="B733" s="2"/>
      <c r="C733" s="2"/>
      <c r="D733" s="2"/>
      <c r="E733" s="9"/>
      <c r="F733" s="2"/>
      <c r="G733" s="2"/>
      <c r="H733" s="46"/>
      <c r="I733" s="5"/>
      <c r="J733" s="2"/>
      <c r="K733" s="2"/>
      <c r="L733" s="2"/>
      <c r="M733" s="2">
        <f t="shared" ca="1" si="35"/>
        <v>0</v>
      </c>
      <c r="N733" s="11">
        <f t="shared" si="32"/>
        <v>0</v>
      </c>
      <c r="O733" s="11"/>
      <c r="P733" s="11">
        <f t="shared" ca="1" si="34"/>
        <v>0</v>
      </c>
      <c r="Q733" s="5" t="e">
        <f t="shared" ca="1" si="33"/>
        <v>#DIV/0!</v>
      </c>
    </row>
    <row r="734" spans="2:17" x14ac:dyDescent="0.3">
      <c r="B734" s="2"/>
      <c r="C734" s="2"/>
      <c r="D734" s="2"/>
      <c r="E734" s="9"/>
      <c r="F734" s="2"/>
      <c r="G734" s="2"/>
      <c r="H734" s="46"/>
      <c r="I734" s="5"/>
      <c r="J734" s="2"/>
      <c r="K734" s="2"/>
      <c r="L734" s="2"/>
      <c r="M734" s="2">
        <f t="shared" ca="1" si="35"/>
        <v>0</v>
      </c>
      <c r="N734" s="11">
        <f t="shared" si="32"/>
        <v>0</v>
      </c>
      <c r="O734" s="11"/>
      <c r="P734" s="11">
        <f t="shared" ca="1" si="34"/>
        <v>0</v>
      </c>
      <c r="Q734" s="5" t="e">
        <f t="shared" ca="1" si="33"/>
        <v>#DIV/0!</v>
      </c>
    </row>
    <row r="735" spans="2:17" x14ac:dyDescent="0.3">
      <c r="B735" s="2"/>
      <c r="C735" s="2"/>
      <c r="D735" s="2"/>
      <c r="E735" s="9"/>
      <c r="F735" s="2"/>
      <c r="G735" s="2"/>
      <c r="H735" s="46"/>
      <c r="I735" s="5"/>
      <c r="J735" s="2"/>
      <c r="K735" s="2"/>
      <c r="L735" s="2"/>
      <c r="M735" s="2">
        <f t="shared" ca="1" si="35"/>
        <v>0</v>
      </c>
      <c r="N735" s="11">
        <f t="shared" si="32"/>
        <v>0</v>
      </c>
      <c r="O735" s="11"/>
      <c r="P735" s="11">
        <f t="shared" ca="1" si="34"/>
        <v>0</v>
      </c>
      <c r="Q735" s="5" t="e">
        <f t="shared" ca="1" si="33"/>
        <v>#DIV/0!</v>
      </c>
    </row>
    <row r="736" spans="2:17" x14ac:dyDescent="0.3">
      <c r="B736" s="2"/>
      <c r="C736" s="2"/>
      <c r="D736" s="2"/>
      <c r="E736" s="9"/>
      <c r="F736" s="2"/>
      <c r="G736" s="2"/>
      <c r="H736" s="46"/>
      <c r="I736" s="5"/>
      <c r="J736" s="2"/>
      <c r="K736" s="2"/>
      <c r="L736" s="2"/>
      <c r="M736" s="2">
        <f t="shared" ca="1" si="35"/>
        <v>0</v>
      </c>
      <c r="N736" s="11">
        <f t="shared" si="32"/>
        <v>0</v>
      </c>
      <c r="O736" s="11"/>
      <c r="P736" s="11">
        <f t="shared" ca="1" si="34"/>
        <v>0</v>
      </c>
      <c r="Q736" s="5" t="e">
        <f t="shared" ca="1" si="33"/>
        <v>#DIV/0!</v>
      </c>
    </row>
  </sheetData>
  <sheetProtection sheet="1" objects="1" scenarios="1"/>
  <mergeCells count="2">
    <mergeCell ref="K1:M1"/>
    <mergeCell ref="N1:P1"/>
  </mergeCells>
  <conditionalFormatting sqref="M3:M212">
    <cfRule type="cellIs" dxfId="7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workbookViewId="0">
      <pane ySplit="2" topLeftCell="A3" activePane="bottomLeft" state="frozen"/>
      <selection pane="bottomLeft" activeCell="C3" sqref="C3"/>
    </sheetView>
  </sheetViews>
  <sheetFormatPr baseColWidth="10" defaultRowHeight="14.3" x14ac:dyDescent="0.25"/>
  <cols>
    <col min="1" max="1" width="14.25" customWidth="1"/>
    <col min="2" max="2" width="30.375" customWidth="1"/>
    <col min="6" max="6" width="1" customWidth="1"/>
    <col min="9" max="9" width="12.5" customWidth="1"/>
  </cols>
  <sheetData>
    <row r="1" spans="1:9" x14ac:dyDescent="0.25">
      <c r="C1" s="66" t="s">
        <v>62</v>
      </c>
      <c r="D1" s="67"/>
      <c r="E1" s="68"/>
      <c r="G1" s="69" t="s">
        <v>79</v>
      </c>
      <c r="H1" s="69"/>
      <c r="I1" s="69"/>
    </row>
    <row r="2" spans="1:9" x14ac:dyDescent="0.25">
      <c r="A2" s="3" t="str">
        <f>+CONFIG!D2</f>
        <v>RUT</v>
      </c>
      <c r="B2" s="3" t="str">
        <f>+CONFIG!E2</f>
        <v>RAZÓN SOCIAL</v>
      </c>
      <c r="C2" s="3" t="s">
        <v>31</v>
      </c>
      <c r="D2" s="3" t="s">
        <v>75</v>
      </c>
      <c r="E2" s="3" t="s">
        <v>77</v>
      </c>
      <c r="G2" s="3" t="s">
        <v>76</v>
      </c>
      <c r="H2" s="3" t="s">
        <v>75</v>
      </c>
      <c r="I2" s="3" t="s">
        <v>78</v>
      </c>
    </row>
    <row r="3" spans="1:9" x14ac:dyDescent="0.25">
      <c r="A3" s="2">
        <f>+CONFIG!D3</f>
        <v>145491320</v>
      </c>
      <c r="B3" s="2" t="str">
        <f>+UPPER(CONFIG!E3)</f>
        <v>FRANCISCO GALVEZ</v>
      </c>
      <c r="C3" s="19">
        <f ca="1">+SUMIF(DIARIO!G$2:G327,"P"&amp;CxCyP!A3,DIARIO!H$2:H326)</f>
        <v>0</v>
      </c>
      <c r="D3" s="19">
        <f ca="1">+SUMIF(DIARIO!G$2:G343,"P"&amp;CxCyP!A3,DIARIO!I$2:I327)</f>
        <v>7000</v>
      </c>
      <c r="E3" s="21">
        <f ca="1">+D3-C3</f>
        <v>7000</v>
      </c>
      <c r="F3" s="20"/>
      <c r="G3" s="19">
        <f>+SUMIF(DIARIO!G$2:G328,"C"&amp;CxCyP!A3,DIARIO!$H$2:$H$328)</f>
        <v>0</v>
      </c>
      <c r="H3" s="19">
        <f>+SUMIF(DIARIO!G$2:G328,"C"&amp;CxCyP!A3,DIARIO!$I$2:$I$328)</f>
        <v>0</v>
      </c>
      <c r="I3" s="21">
        <f>+G3-H3</f>
        <v>0</v>
      </c>
    </row>
    <row r="4" spans="1:9" x14ac:dyDescent="0.25">
      <c r="A4" s="2">
        <f>+CONFIG!D4</f>
        <v>111111111</v>
      </c>
      <c r="B4" s="2" t="str">
        <f>+UPPER(CONFIG!E4)</f>
        <v>JOSÉ LÓPEZ</v>
      </c>
      <c r="C4" s="19">
        <f ca="1">+SUMIF(DIARIO!G$2:G328,"P"&amp;CxCyP!A4,DIARIO!H$2:H327)</f>
        <v>0</v>
      </c>
      <c r="D4" s="19">
        <f ca="1">+SUMIF(DIARIO!G$2:G344,"P"&amp;CxCyP!A4,DIARIO!I$2:I328)</f>
        <v>0</v>
      </c>
      <c r="E4" s="21">
        <f t="shared" ref="E4:E8" ca="1" si="0">+D4-C4</f>
        <v>0</v>
      </c>
      <c r="F4" s="20"/>
      <c r="G4" s="19">
        <f ca="1">+SUMIF(DIARIO!G$2:G329,"C"&amp;CxCyP!A4,DIARIO!$H$2:$H$328)</f>
        <v>0</v>
      </c>
      <c r="H4" s="19">
        <f ca="1">+SUMIF(DIARIO!G$2:G329,"C"&amp;CxCyP!A4,DIARIO!$I$2:$I$328)</f>
        <v>0</v>
      </c>
      <c r="I4" s="21">
        <f t="shared" ref="I4:I67" ca="1" si="1">+G4-H4</f>
        <v>0</v>
      </c>
    </row>
    <row r="5" spans="1:9" x14ac:dyDescent="0.25">
      <c r="A5" s="2">
        <f>+CONFIG!D5</f>
        <v>121212122</v>
      </c>
      <c r="B5" s="2" t="str">
        <f>+UPPER(CONFIG!E5)</f>
        <v>FERNANDA VALDES</v>
      </c>
      <c r="C5" s="19">
        <f ca="1">+SUMIF(DIARIO!G$2:G329,"P"&amp;CxCyP!A5,DIARIO!H$2:H328)</f>
        <v>0</v>
      </c>
      <c r="D5" s="19">
        <f ca="1">+SUMIF(DIARIO!G$2:G345,"P"&amp;CxCyP!A5,DIARIO!I$2:I329)</f>
        <v>0</v>
      </c>
      <c r="E5" s="21">
        <f t="shared" ca="1" si="0"/>
        <v>0</v>
      </c>
      <c r="F5" s="20"/>
      <c r="G5" s="19">
        <f ca="1">+SUMIF(DIARIO!G$2:G330,"C"&amp;CxCyP!A5,DIARIO!$H$2:$H$328)</f>
        <v>0</v>
      </c>
      <c r="H5" s="19">
        <f ca="1">+SUMIF(DIARIO!G$2:G330,"C"&amp;CxCyP!A5,DIARIO!$I$2:$I$328)</f>
        <v>0</v>
      </c>
      <c r="I5" s="21">
        <f t="shared" ca="1" si="1"/>
        <v>0</v>
      </c>
    </row>
    <row r="6" spans="1:9" x14ac:dyDescent="0.25">
      <c r="A6" s="2">
        <f>+CONFIG!D6</f>
        <v>0</v>
      </c>
      <c r="B6" s="2" t="str">
        <f>+UPPER(CONFIG!E6)</f>
        <v/>
      </c>
      <c r="C6" s="19">
        <f ca="1">+SUMIF(DIARIO!G$2:G330,"P"&amp;CxCyP!A6,DIARIO!H$2:H329)</f>
        <v>0</v>
      </c>
      <c r="D6" s="19">
        <f ca="1">+SUMIF(DIARIO!G$2:G346,"P"&amp;CxCyP!A6,DIARIO!I$2:I330)</f>
        <v>0</v>
      </c>
      <c r="E6" s="21">
        <f t="shared" ca="1" si="0"/>
        <v>0</v>
      </c>
      <c r="F6" s="20"/>
      <c r="G6" s="19">
        <f ca="1">+SUMIF(DIARIO!G$2:G331,"C"&amp;CxCyP!A6,DIARIO!$H$2:$H$328)</f>
        <v>0</v>
      </c>
      <c r="H6" s="19">
        <f ca="1">+SUMIF(DIARIO!G$2:G331,"C"&amp;CxCyP!A6,DIARIO!$I$2:$I$328)</f>
        <v>0</v>
      </c>
      <c r="I6" s="21">
        <f t="shared" ca="1" si="1"/>
        <v>0</v>
      </c>
    </row>
    <row r="7" spans="1:9" x14ac:dyDescent="0.25">
      <c r="A7" s="2">
        <f>+CONFIG!D7</f>
        <v>0</v>
      </c>
      <c r="B7" s="2" t="str">
        <f>+UPPER(CONFIG!E7)</f>
        <v/>
      </c>
      <c r="C7" s="19">
        <f ca="1">+SUMIF(DIARIO!G$2:G331,"P"&amp;CxCyP!A7,DIARIO!H$2:H330)</f>
        <v>0</v>
      </c>
      <c r="D7" s="19">
        <f ca="1">+SUMIF(DIARIO!G$2:G347,"P"&amp;CxCyP!A7,DIARIO!I$2:I331)</f>
        <v>0</v>
      </c>
      <c r="E7" s="21">
        <f t="shared" ca="1" si="0"/>
        <v>0</v>
      </c>
      <c r="F7" s="20"/>
      <c r="G7" s="19">
        <f ca="1">+SUMIF(DIARIO!G$2:G332,"C"&amp;CxCyP!A7,DIARIO!$H$2:$H$328)</f>
        <v>0</v>
      </c>
      <c r="H7" s="19">
        <f ca="1">+SUMIF(DIARIO!G$2:G332,"C"&amp;CxCyP!A7,DIARIO!$I$2:$I$328)</f>
        <v>0</v>
      </c>
      <c r="I7" s="21">
        <f t="shared" ca="1" si="1"/>
        <v>0</v>
      </c>
    </row>
    <row r="8" spans="1:9" x14ac:dyDescent="0.25">
      <c r="A8" s="2">
        <f>+CONFIG!D8</f>
        <v>0</v>
      </c>
      <c r="B8" s="2" t="str">
        <f>+UPPER(CONFIG!E8)</f>
        <v/>
      </c>
      <c r="C8" s="19">
        <f ca="1">+SUMIF(DIARIO!G$2:G332,"P"&amp;CxCyP!A8,DIARIO!H$2:H331)</f>
        <v>0</v>
      </c>
      <c r="D8" s="19">
        <f ca="1">+SUMIF(DIARIO!G$2:G348,"P"&amp;CxCyP!A8,DIARIO!I$2:I332)</f>
        <v>0</v>
      </c>
      <c r="E8" s="21">
        <f t="shared" ca="1" si="0"/>
        <v>0</v>
      </c>
      <c r="F8" s="20"/>
      <c r="G8" s="19">
        <f ca="1">+SUMIF(DIARIO!G$2:G333,"C"&amp;CxCyP!A8,DIARIO!$H$2:$H$328)</f>
        <v>0</v>
      </c>
      <c r="H8" s="19">
        <f ca="1">+SUMIF(DIARIO!G$2:G333,"C"&amp;CxCyP!A8,DIARIO!$I$2:$I$328)</f>
        <v>0</v>
      </c>
      <c r="I8" s="21">
        <f t="shared" ca="1" si="1"/>
        <v>0</v>
      </c>
    </row>
    <row r="9" spans="1:9" x14ac:dyDescent="0.25">
      <c r="A9" s="2">
        <f>+CONFIG!D9</f>
        <v>0</v>
      </c>
      <c r="B9" s="2" t="str">
        <f>+UPPER(CONFIG!E9)</f>
        <v/>
      </c>
      <c r="C9" s="19">
        <f ca="1">+SUMIF(DIARIO!G$2:G333,"P"&amp;CxCyP!A9,DIARIO!H$2:H332)</f>
        <v>0</v>
      </c>
      <c r="D9" s="19">
        <f ca="1">+SUMIF(DIARIO!G$2:G349,"P"&amp;CxCyP!A9,DIARIO!I$2:I333)</f>
        <v>0</v>
      </c>
      <c r="E9" s="21">
        <f t="shared" ref="E9:E67" ca="1" si="2">+D9-C9</f>
        <v>0</v>
      </c>
      <c r="F9" s="20"/>
      <c r="G9" s="19">
        <f ca="1">+SUMIF(DIARIO!G$2:G334,"C"&amp;CxCyP!A9,DIARIO!$H$2:$H$328)</f>
        <v>0</v>
      </c>
      <c r="H9" s="19">
        <f ca="1">+SUMIF(DIARIO!G$2:G334,"C"&amp;CxCyP!A9,DIARIO!$I$2:$I$328)</f>
        <v>0</v>
      </c>
      <c r="I9" s="21">
        <f t="shared" ca="1" si="1"/>
        <v>0</v>
      </c>
    </row>
    <row r="10" spans="1:9" x14ac:dyDescent="0.25">
      <c r="A10" s="2">
        <f>+CONFIG!D10</f>
        <v>0</v>
      </c>
      <c r="B10" s="2" t="str">
        <f>+UPPER(CONFIG!E10)</f>
        <v/>
      </c>
      <c r="C10" s="19">
        <f ca="1">+SUMIF(DIARIO!G$2:G334,"P"&amp;CxCyP!A10,DIARIO!H$2:H333)</f>
        <v>0</v>
      </c>
      <c r="D10" s="19">
        <f ca="1">+SUMIF(DIARIO!G$2:G350,"P"&amp;CxCyP!A10,DIARIO!I$2:I334)</f>
        <v>0</v>
      </c>
      <c r="E10" s="21">
        <f t="shared" ca="1" si="2"/>
        <v>0</v>
      </c>
      <c r="F10" s="20"/>
      <c r="G10" s="19">
        <f ca="1">+SUMIF(DIARIO!G$2:G335,"C"&amp;CxCyP!A10,DIARIO!$H$2:$H$328)</f>
        <v>0</v>
      </c>
      <c r="H10" s="19">
        <f ca="1">+SUMIF(DIARIO!G$2:G335,"C"&amp;CxCyP!A10,DIARIO!$I$2:$I$328)</f>
        <v>0</v>
      </c>
      <c r="I10" s="21">
        <f t="shared" ca="1" si="1"/>
        <v>0</v>
      </c>
    </row>
    <row r="11" spans="1:9" x14ac:dyDescent="0.25">
      <c r="A11" s="2">
        <f>+CONFIG!D11</f>
        <v>0</v>
      </c>
      <c r="B11" s="2" t="str">
        <f>+UPPER(CONFIG!E11)</f>
        <v/>
      </c>
      <c r="C11" s="19">
        <f ca="1">+SUMIF(DIARIO!G$2:G335,"P"&amp;CxCyP!A11,DIARIO!H$2:H334)</f>
        <v>0</v>
      </c>
      <c r="D11" s="19">
        <f ca="1">+SUMIF(DIARIO!G$2:G351,"P"&amp;CxCyP!A11,DIARIO!I$2:I335)</f>
        <v>0</v>
      </c>
      <c r="E11" s="21">
        <f t="shared" ca="1" si="2"/>
        <v>0</v>
      </c>
      <c r="F11" s="20"/>
      <c r="G11" s="19">
        <f ca="1">+SUMIF(DIARIO!G$2:G336,"C"&amp;CxCyP!A11,DIARIO!$H$2:$H$328)</f>
        <v>0</v>
      </c>
      <c r="H11" s="19">
        <f ca="1">+SUMIF(DIARIO!G$2:G336,"C"&amp;CxCyP!A11,DIARIO!$I$2:$I$328)</f>
        <v>0</v>
      </c>
      <c r="I11" s="21">
        <f t="shared" ca="1" si="1"/>
        <v>0</v>
      </c>
    </row>
    <row r="12" spans="1:9" x14ac:dyDescent="0.25">
      <c r="A12" s="2">
        <f>+CONFIG!D12</f>
        <v>0</v>
      </c>
      <c r="B12" s="2" t="str">
        <f>+UPPER(CONFIG!E12)</f>
        <v/>
      </c>
      <c r="C12" s="19">
        <f ca="1">+SUMIF(DIARIO!G$2:G336,"P"&amp;CxCyP!A12,DIARIO!H$2:H335)</f>
        <v>0</v>
      </c>
      <c r="D12" s="19">
        <f ca="1">+SUMIF(DIARIO!G$2:G352,"P"&amp;CxCyP!A12,DIARIO!I$2:I336)</f>
        <v>0</v>
      </c>
      <c r="E12" s="21">
        <f t="shared" ca="1" si="2"/>
        <v>0</v>
      </c>
      <c r="F12" s="20"/>
      <c r="G12" s="19">
        <f ca="1">+SUMIF(DIARIO!G$2:G337,"C"&amp;CxCyP!A12,DIARIO!$H$2:$H$328)</f>
        <v>0</v>
      </c>
      <c r="H12" s="19">
        <f ca="1">+SUMIF(DIARIO!G$2:G337,"C"&amp;CxCyP!A12,DIARIO!$I$2:$I$328)</f>
        <v>0</v>
      </c>
      <c r="I12" s="21">
        <f t="shared" ca="1" si="1"/>
        <v>0</v>
      </c>
    </row>
    <row r="13" spans="1:9" x14ac:dyDescent="0.25">
      <c r="A13" s="2">
        <f>+CONFIG!D13</f>
        <v>0</v>
      </c>
      <c r="B13" s="2" t="str">
        <f>+UPPER(CONFIG!E13)</f>
        <v/>
      </c>
      <c r="C13" s="19">
        <f>+SUMIF(DIARIO!G$3:G343,"P"&amp;CxCyP!A13,DIARIO!H$2:H346)</f>
        <v>0</v>
      </c>
      <c r="D13" s="19">
        <f ca="1">+SUMIF(DIARIO!G$2:G353,"P"&amp;CxCyP!A13,DIARIO!I$2:I337)</f>
        <v>0</v>
      </c>
      <c r="E13" s="21">
        <f t="shared" ca="1" si="2"/>
        <v>0</v>
      </c>
      <c r="F13" s="20"/>
      <c r="G13" s="19">
        <f ca="1">+SUMIF(DIARIO!G$2:G338,"C"&amp;CxCyP!A13,DIARIO!$H$2:$H$328)</f>
        <v>0</v>
      </c>
      <c r="H13" s="19">
        <f ca="1">+SUMIF(DIARIO!G$2:G338,"C"&amp;CxCyP!A13,DIARIO!$I$2:$I$328)</f>
        <v>0</v>
      </c>
      <c r="I13" s="21">
        <f t="shared" ca="1" si="1"/>
        <v>0</v>
      </c>
    </row>
    <row r="14" spans="1:9" x14ac:dyDescent="0.25">
      <c r="A14" s="2">
        <f>+CONFIG!D14</f>
        <v>0</v>
      </c>
      <c r="B14" s="2" t="str">
        <f>+UPPER(CONFIG!E14)</f>
        <v/>
      </c>
      <c r="C14" s="19">
        <f>+SUMIF(DIARIO!G$3:G344,"P"&amp;CxCyP!A14,DIARIO!H$2:H347)</f>
        <v>0</v>
      </c>
      <c r="D14" s="19">
        <f ca="1">+SUMIF(DIARIO!G$2:G354,"P"&amp;CxCyP!A14,DIARIO!I$2:I338)</f>
        <v>0</v>
      </c>
      <c r="E14" s="21">
        <f t="shared" ca="1" si="2"/>
        <v>0</v>
      </c>
      <c r="F14" s="20"/>
      <c r="G14" s="19">
        <f ca="1">+SUMIF(DIARIO!G$2:G339,"C"&amp;CxCyP!A14,DIARIO!$H$2:$H$328)</f>
        <v>0</v>
      </c>
      <c r="H14" s="19">
        <f ca="1">+SUMIF(DIARIO!G$2:G339,"C"&amp;CxCyP!A14,DIARIO!$I$2:$I$328)</f>
        <v>0</v>
      </c>
      <c r="I14" s="21">
        <f t="shared" ca="1" si="1"/>
        <v>0</v>
      </c>
    </row>
    <row r="15" spans="1:9" x14ac:dyDescent="0.25">
      <c r="A15" s="2">
        <f>+CONFIG!D15</f>
        <v>0</v>
      </c>
      <c r="B15" s="2" t="str">
        <f>+UPPER(CONFIG!E15)</f>
        <v/>
      </c>
      <c r="C15" s="19">
        <f>+SUMIF(DIARIO!G$3:G345,"P"&amp;CxCyP!A15,DIARIO!H$2:H348)</f>
        <v>0</v>
      </c>
      <c r="D15" s="19">
        <f ca="1">+SUMIF(DIARIO!G$2:G355,"P"&amp;CxCyP!A15,DIARIO!I$2:I339)</f>
        <v>0</v>
      </c>
      <c r="E15" s="21">
        <f t="shared" ca="1" si="2"/>
        <v>0</v>
      </c>
      <c r="F15" s="20"/>
      <c r="G15" s="19">
        <f ca="1">+SUMIF(DIARIO!G$2:G340,"C"&amp;CxCyP!A15,DIARIO!$H$2:$H$328)</f>
        <v>0</v>
      </c>
      <c r="H15" s="19">
        <f ca="1">+SUMIF(DIARIO!G$2:G340,"C"&amp;CxCyP!A15,DIARIO!$I$2:$I$328)</f>
        <v>0</v>
      </c>
      <c r="I15" s="21">
        <f t="shared" ca="1" si="1"/>
        <v>0</v>
      </c>
    </row>
    <row r="16" spans="1:9" x14ac:dyDescent="0.25">
      <c r="A16" s="2">
        <f>+CONFIG!D16</f>
        <v>0</v>
      </c>
      <c r="B16" s="2" t="str">
        <f>+UPPER(CONFIG!E16)</f>
        <v/>
      </c>
      <c r="C16" s="19">
        <f>+SUMIF(DIARIO!G$3:G346,"P"&amp;CxCyP!A16,DIARIO!H$2:H349)</f>
        <v>0</v>
      </c>
      <c r="D16" s="19">
        <f ca="1">+SUMIF(DIARIO!G$2:G356,"P"&amp;CxCyP!A16,DIARIO!I$2:I340)</f>
        <v>0</v>
      </c>
      <c r="E16" s="21">
        <f t="shared" ca="1" si="2"/>
        <v>0</v>
      </c>
      <c r="F16" s="20"/>
      <c r="G16" s="19">
        <f ca="1">+SUMIF(DIARIO!G$2:G341,"C"&amp;CxCyP!A16,DIARIO!$H$2:$H$328)</f>
        <v>0</v>
      </c>
      <c r="H16" s="19">
        <f ca="1">+SUMIF(DIARIO!G$2:G341,"C"&amp;CxCyP!A16,DIARIO!$I$2:$I$328)</f>
        <v>0</v>
      </c>
      <c r="I16" s="21">
        <f t="shared" ca="1" si="1"/>
        <v>0</v>
      </c>
    </row>
    <row r="17" spans="1:9" x14ac:dyDescent="0.25">
      <c r="A17" s="2">
        <f>+CONFIG!D17</f>
        <v>0</v>
      </c>
      <c r="B17" s="2" t="str">
        <f>+UPPER(CONFIG!E17)</f>
        <v/>
      </c>
      <c r="C17" s="19">
        <f>+SUMIF(DIARIO!G$3:G347,"P"&amp;CxCyP!A17,DIARIO!H$2:H350)</f>
        <v>0</v>
      </c>
      <c r="D17" s="19">
        <f ca="1">+SUMIF(DIARIO!G$2:G357,"P"&amp;CxCyP!A17,DIARIO!I$2:I341)</f>
        <v>0</v>
      </c>
      <c r="E17" s="21">
        <f t="shared" ca="1" si="2"/>
        <v>0</v>
      </c>
      <c r="F17" s="20"/>
      <c r="G17" s="19">
        <f ca="1">+SUMIF(DIARIO!G$2:G342,"C"&amp;CxCyP!A17,DIARIO!$H$2:$H$328)</f>
        <v>0</v>
      </c>
      <c r="H17" s="19">
        <f ca="1">+SUMIF(DIARIO!G$2:G342,"C"&amp;CxCyP!A17,DIARIO!$I$2:$I$328)</f>
        <v>0</v>
      </c>
      <c r="I17" s="21">
        <f t="shared" ca="1" si="1"/>
        <v>0</v>
      </c>
    </row>
    <row r="18" spans="1:9" x14ac:dyDescent="0.25">
      <c r="A18" s="2">
        <f>+CONFIG!D18</f>
        <v>0</v>
      </c>
      <c r="B18" s="2" t="str">
        <f>+UPPER(CONFIG!E18)</f>
        <v/>
      </c>
      <c r="C18" s="19">
        <f>+SUMIF(DIARIO!G$3:G348,"P"&amp;CxCyP!A18,DIARIO!H$2:H351)</f>
        <v>0</v>
      </c>
      <c r="D18" s="19">
        <f ca="1">+SUMIF(DIARIO!G$2:G358,"P"&amp;CxCyP!A18,DIARIO!I$2:I342)</f>
        <v>0</v>
      </c>
      <c r="E18" s="21">
        <f t="shared" ca="1" si="2"/>
        <v>0</v>
      </c>
      <c r="F18" s="20"/>
      <c r="G18" s="19">
        <f ca="1">+SUMIF(DIARIO!G$2:G343,"C"&amp;CxCyP!A18,DIARIO!$H$2:$H$328)</f>
        <v>0</v>
      </c>
      <c r="H18" s="19">
        <f ca="1">+SUMIF(DIARIO!G$2:G343,"C"&amp;CxCyP!A18,DIARIO!$I$2:$I$328)</f>
        <v>0</v>
      </c>
      <c r="I18" s="21">
        <f t="shared" ca="1" si="1"/>
        <v>0</v>
      </c>
    </row>
    <row r="19" spans="1:9" x14ac:dyDescent="0.25">
      <c r="A19" s="2">
        <f>+CONFIG!D19</f>
        <v>0</v>
      </c>
      <c r="B19" s="2" t="str">
        <f>+UPPER(CONFIG!E19)</f>
        <v/>
      </c>
      <c r="C19" s="19">
        <f>+SUMIF(DIARIO!G$3:G349,"P"&amp;CxCyP!A19,DIARIO!H$2:H352)</f>
        <v>0</v>
      </c>
      <c r="D19" s="19">
        <f ca="1">+SUMIF(DIARIO!G$2:G359,"P"&amp;CxCyP!A19,DIARIO!I$2:I343)</f>
        <v>0</v>
      </c>
      <c r="E19" s="21">
        <f t="shared" ca="1" si="2"/>
        <v>0</v>
      </c>
      <c r="F19" s="20"/>
      <c r="G19" s="19">
        <f ca="1">+SUMIF(DIARIO!G$2:G344,"C"&amp;CxCyP!A19,DIARIO!$H$2:$H$328)</f>
        <v>0</v>
      </c>
      <c r="H19" s="19">
        <f ca="1">+SUMIF(DIARIO!G$2:G344,"C"&amp;CxCyP!A19,DIARIO!$I$2:$I$328)</f>
        <v>0</v>
      </c>
      <c r="I19" s="21">
        <f t="shared" ca="1" si="1"/>
        <v>0</v>
      </c>
    </row>
    <row r="20" spans="1:9" x14ac:dyDescent="0.25">
      <c r="A20" s="2">
        <f>+CONFIG!D20</f>
        <v>0</v>
      </c>
      <c r="B20" s="2" t="str">
        <f>+UPPER(CONFIG!E20)</f>
        <v/>
      </c>
      <c r="C20" s="19">
        <f>+SUMIF(DIARIO!G$3:G350,"P"&amp;CxCyP!A20,DIARIO!H$2:H353)</f>
        <v>0</v>
      </c>
      <c r="D20" s="19">
        <f>+SUMIF(DIARIO!G19:G345,"P"&amp;CxCyP!A20,DIARIO!$I$2:$I$328)</f>
        <v>0</v>
      </c>
      <c r="E20" s="21">
        <f t="shared" si="2"/>
        <v>0</v>
      </c>
      <c r="F20" s="20"/>
      <c r="G20" s="19">
        <f ca="1">+SUMIF(DIARIO!G$2:G345,"C"&amp;CxCyP!A20,DIARIO!$H$2:$H$328)</f>
        <v>0</v>
      </c>
      <c r="H20" s="19">
        <f ca="1">+SUMIF(DIARIO!G$2:G345,"C"&amp;CxCyP!A20,DIARIO!$I$2:$I$328)</f>
        <v>0</v>
      </c>
      <c r="I20" s="21">
        <f t="shared" ca="1" si="1"/>
        <v>0</v>
      </c>
    </row>
    <row r="21" spans="1:9" x14ac:dyDescent="0.25">
      <c r="A21" s="2">
        <f>+CONFIG!D21</f>
        <v>0</v>
      </c>
      <c r="B21" s="2" t="str">
        <f>+UPPER(CONFIG!E21)</f>
        <v/>
      </c>
      <c r="C21" s="19">
        <f>+SUMIF(DIARIO!G$3:G351,"P"&amp;CxCyP!A21,DIARIO!H$2:H354)</f>
        <v>0</v>
      </c>
      <c r="D21" s="19">
        <f>+SUMIF(DIARIO!G20:G346,"P"&amp;CxCyP!A21,DIARIO!$I$2:$I$328)</f>
        <v>0</v>
      </c>
      <c r="E21" s="21">
        <f t="shared" si="2"/>
        <v>0</v>
      </c>
      <c r="F21" s="20"/>
      <c r="G21" s="19">
        <f ca="1">+SUMIF(DIARIO!G$2:G346,"C"&amp;CxCyP!A21,DIARIO!$H$2:$H$328)</f>
        <v>0</v>
      </c>
      <c r="H21" s="19">
        <f ca="1">+SUMIF(DIARIO!G$2:G346,"C"&amp;CxCyP!A21,DIARIO!$I$2:$I$328)</f>
        <v>0</v>
      </c>
      <c r="I21" s="21">
        <f t="shared" ca="1" si="1"/>
        <v>0</v>
      </c>
    </row>
    <row r="22" spans="1:9" x14ac:dyDescent="0.25">
      <c r="A22" s="2">
        <f>+CONFIG!D22</f>
        <v>0</v>
      </c>
      <c r="B22" s="2" t="str">
        <f>+UPPER(CONFIG!E22)</f>
        <v/>
      </c>
      <c r="C22" s="19">
        <f>+SUMIF(DIARIO!G$3:G352,"P"&amp;CxCyP!A22,DIARIO!H$2:H355)</f>
        <v>0</v>
      </c>
      <c r="D22" s="19">
        <f>+SUMIF(DIARIO!G21:G347,"P"&amp;CxCyP!A22,DIARIO!$I$2:$I$328)</f>
        <v>0</v>
      </c>
      <c r="E22" s="21">
        <f t="shared" si="2"/>
        <v>0</v>
      </c>
      <c r="F22" s="20"/>
      <c r="G22" s="19">
        <f ca="1">+SUMIF(DIARIO!G$2:G347,"C"&amp;CxCyP!A22,DIARIO!$H$2:$H$328)</f>
        <v>0</v>
      </c>
      <c r="H22" s="19">
        <f ca="1">+SUMIF(DIARIO!G$2:G347,"C"&amp;CxCyP!A22,DIARIO!$I$2:$I$328)</f>
        <v>0</v>
      </c>
      <c r="I22" s="21">
        <f t="shared" ca="1" si="1"/>
        <v>0</v>
      </c>
    </row>
    <row r="23" spans="1:9" x14ac:dyDescent="0.25">
      <c r="A23" s="2">
        <f>+CONFIG!D23</f>
        <v>0</v>
      </c>
      <c r="B23" s="2" t="str">
        <f>+UPPER(CONFIG!E23)</f>
        <v/>
      </c>
      <c r="C23" s="19">
        <f>+SUMIF(DIARIO!G$3:G353,"P"&amp;CxCyP!A23,DIARIO!H$2:H356)</f>
        <v>0</v>
      </c>
      <c r="D23" s="19">
        <f>+SUMIF(DIARIO!G22:G348,"P"&amp;CxCyP!A23,DIARIO!$I$2:$I$328)</f>
        <v>0</v>
      </c>
      <c r="E23" s="21">
        <f t="shared" si="2"/>
        <v>0</v>
      </c>
      <c r="F23" s="20"/>
      <c r="G23" s="19">
        <f ca="1">+SUMIF(DIARIO!G$2:G348,"C"&amp;CxCyP!A23,DIARIO!$H$2:$H$328)</f>
        <v>0</v>
      </c>
      <c r="H23" s="19">
        <f ca="1">+SUMIF(DIARIO!G$2:G348,"C"&amp;CxCyP!A23,DIARIO!$I$2:$I$328)</f>
        <v>0</v>
      </c>
      <c r="I23" s="21">
        <f t="shared" ca="1" si="1"/>
        <v>0</v>
      </c>
    </row>
    <row r="24" spans="1:9" x14ac:dyDescent="0.25">
      <c r="A24" s="2">
        <f>+CONFIG!D24</f>
        <v>0</v>
      </c>
      <c r="B24" s="2" t="str">
        <f>+UPPER(CONFIG!E24)</f>
        <v/>
      </c>
      <c r="C24" s="19">
        <f>+SUMIF(DIARIO!G$3:G354,"P"&amp;CxCyP!A24,DIARIO!H$2:H357)</f>
        <v>0</v>
      </c>
      <c r="D24" s="19">
        <f>+SUMIF(DIARIO!G23:G349,"P"&amp;CxCyP!A24,DIARIO!$I$2:$I$328)</f>
        <v>0</v>
      </c>
      <c r="E24" s="21">
        <f t="shared" si="2"/>
        <v>0</v>
      </c>
      <c r="F24" s="20"/>
      <c r="G24" s="19">
        <f ca="1">+SUMIF(DIARIO!G$2:G349,"C"&amp;CxCyP!A24,DIARIO!$H$2:$H$328)</f>
        <v>0</v>
      </c>
      <c r="H24" s="19">
        <f ca="1">+SUMIF(DIARIO!G$2:G349,"C"&amp;CxCyP!A24,DIARIO!$I$2:$I$328)</f>
        <v>0</v>
      </c>
      <c r="I24" s="21">
        <f t="shared" ca="1" si="1"/>
        <v>0</v>
      </c>
    </row>
    <row r="25" spans="1:9" x14ac:dyDescent="0.25">
      <c r="A25" s="2">
        <f>+CONFIG!D25</f>
        <v>0</v>
      </c>
      <c r="B25" s="2" t="str">
        <f>+UPPER(CONFIG!E25)</f>
        <v/>
      </c>
      <c r="C25" s="19">
        <f>+SUMIF(DIARIO!G$3:G355,"P"&amp;CxCyP!A25,DIARIO!H$2:H358)</f>
        <v>0</v>
      </c>
      <c r="D25" s="19">
        <f>+SUMIF(DIARIO!G24:G350,"P"&amp;CxCyP!A25,DIARIO!$I$2:$I$328)</f>
        <v>0</v>
      </c>
      <c r="E25" s="21">
        <f t="shared" si="2"/>
        <v>0</v>
      </c>
      <c r="F25" s="20"/>
      <c r="G25" s="19">
        <f ca="1">+SUMIF(DIARIO!G$2:G350,"C"&amp;CxCyP!A25,DIARIO!$H$2:$H$328)</f>
        <v>0</v>
      </c>
      <c r="H25" s="19">
        <f ca="1">+SUMIF(DIARIO!G$2:G350,"C"&amp;CxCyP!A25,DIARIO!$I$2:$I$328)</f>
        <v>0</v>
      </c>
      <c r="I25" s="21">
        <f t="shared" ca="1" si="1"/>
        <v>0</v>
      </c>
    </row>
    <row r="26" spans="1:9" x14ac:dyDescent="0.25">
      <c r="A26" s="2">
        <f>+CONFIG!D26</f>
        <v>0</v>
      </c>
      <c r="B26" s="2" t="str">
        <f>+UPPER(CONFIG!E26)</f>
        <v/>
      </c>
      <c r="C26" s="19">
        <f>+SUMIF(DIARIO!G$3:G356,"P"&amp;CxCyP!A26,DIARIO!H$2:H359)</f>
        <v>0</v>
      </c>
      <c r="D26" s="19">
        <f>+SUMIF(DIARIO!G25:G351,"P"&amp;CxCyP!A26,DIARIO!$I$2:$I$328)</f>
        <v>0</v>
      </c>
      <c r="E26" s="21">
        <f t="shared" si="2"/>
        <v>0</v>
      </c>
      <c r="F26" s="20"/>
      <c r="G26" s="19">
        <f ca="1">+SUMIF(DIARIO!G$2:G351,"C"&amp;CxCyP!A26,DIARIO!$H$2:$H$328)</f>
        <v>0</v>
      </c>
      <c r="H26" s="19">
        <f ca="1">+SUMIF(DIARIO!G$2:G351,"C"&amp;CxCyP!A26,DIARIO!$I$2:$I$328)</f>
        <v>0</v>
      </c>
      <c r="I26" s="21">
        <f t="shared" ca="1" si="1"/>
        <v>0</v>
      </c>
    </row>
    <row r="27" spans="1:9" x14ac:dyDescent="0.25">
      <c r="A27" s="2">
        <f>+CONFIG!D27</f>
        <v>0</v>
      </c>
      <c r="B27" s="2" t="str">
        <f>+UPPER(CONFIG!E27)</f>
        <v/>
      </c>
      <c r="C27" s="19">
        <f>+SUMIF(DIARIO!G$3:G357,"P"&amp;CxCyP!A27,DIARIO!H$2:H360)</f>
        <v>0</v>
      </c>
      <c r="D27" s="19">
        <f>+SUMIF(DIARIO!G26:G352,"P"&amp;CxCyP!A27,DIARIO!$I$2:$I$328)</f>
        <v>0</v>
      </c>
      <c r="E27" s="21">
        <f t="shared" si="2"/>
        <v>0</v>
      </c>
      <c r="F27" s="20"/>
      <c r="G27" s="19">
        <f ca="1">+SUMIF(DIARIO!G$2:G352,"C"&amp;CxCyP!A27,DIARIO!$H$2:$H$328)</f>
        <v>0</v>
      </c>
      <c r="H27" s="19">
        <f ca="1">+SUMIF(DIARIO!G$2:G352,"C"&amp;CxCyP!A27,DIARIO!$I$2:$I$328)</f>
        <v>0</v>
      </c>
      <c r="I27" s="21">
        <f t="shared" ca="1" si="1"/>
        <v>0</v>
      </c>
    </row>
    <row r="28" spans="1:9" x14ac:dyDescent="0.25">
      <c r="A28" s="2">
        <f>+CONFIG!D28</f>
        <v>0</v>
      </c>
      <c r="B28" s="2" t="str">
        <f>+UPPER(CONFIG!E28)</f>
        <v/>
      </c>
      <c r="C28" s="19">
        <f>+SUMIF(DIARIO!G$3:G358,"P"&amp;CxCyP!A28,DIARIO!H$2:H361)</f>
        <v>0</v>
      </c>
      <c r="D28" s="19">
        <f>+SUMIF(DIARIO!G27:G353,"P"&amp;CxCyP!A28,DIARIO!$I$2:$I$328)</f>
        <v>0</v>
      </c>
      <c r="E28" s="21">
        <f t="shared" si="2"/>
        <v>0</v>
      </c>
      <c r="F28" s="20"/>
      <c r="G28" s="19">
        <f ca="1">+SUMIF(DIARIO!G$2:G353,"C"&amp;CxCyP!A28,DIARIO!$H$2:$H$328)</f>
        <v>0</v>
      </c>
      <c r="H28" s="19">
        <f ca="1">+SUMIF(DIARIO!G$2:G353,"C"&amp;CxCyP!A28,DIARIO!$I$2:$I$328)</f>
        <v>0</v>
      </c>
      <c r="I28" s="21">
        <f t="shared" ca="1" si="1"/>
        <v>0</v>
      </c>
    </row>
    <row r="29" spans="1:9" x14ac:dyDescent="0.25">
      <c r="A29" s="2">
        <f>+CONFIG!D29</f>
        <v>0</v>
      </c>
      <c r="B29" s="2" t="str">
        <f>+UPPER(CONFIG!E29)</f>
        <v/>
      </c>
      <c r="C29" s="19">
        <f>+SUMIF(DIARIO!G28:G354,"P"&amp;CxCyP!A29,DIARIO!$H$2:$H$328)</f>
        <v>0</v>
      </c>
      <c r="D29" s="19">
        <f>+SUMIF(DIARIO!G28:G354,"P"&amp;CxCyP!A29,DIARIO!$I$2:$I$328)</f>
        <v>0</v>
      </c>
      <c r="E29" s="21">
        <f t="shared" si="2"/>
        <v>0</v>
      </c>
      <c r="F29" s="20"/>
      <c r="G29" s="19">
        <f ca="1">+SUMIF(DIARIO!G$2:G354,"C"&amp;CxCyP!A29,DIARIO!$H$2:$H$328)</f>
        <v>0</v>
      </c>
      <c r="H29" s="19">
        <f ca="1">+SUMIF(DIARIO!G$2:G354,"C"&amp;CxCyP!A29,DIARIO!$I$2:$I$328)</f>
        <v>0</v>
      </c>
      <c r="I29" s="21">
        <f t="shared" ca="1" si="1"/>
        <v>0</v>
      </c>
    </row>
    <row r="30" spans="1:9" x14ac:dyDescent="0.25">
      <c r="A30" s="2">
        <f>+CONFIG!D30</f>
        <v>0</v>
      </c>
      <c r="B30" s="2" t="str">
        <f>+UPPER(CONFIG!E30)</f>
        <v/>
      </c>
      <c r="C30" s="19">
        <f>+SUMIF(DIARIO!G29:G355,"P"&amp;CxCyP!A30,DIARIO!$H$2:$H$328)</f>
        <v>0</v>
      </c>
      <c r="D30" s="19">
        <f>+SUMIF(DIARIO!G29:G355,"P"&amp;CxCyP!A30,DIARIO!$I$2:$I$328)</f>
        <v>0</v>
      </c>
      <c r="E30" s="21">
        <f t="shared" si="2"/>
        <v>0</v>
      </c>
      <c r="F30" s="20"/>
      <c r="G30" s="19">
        <f ca="1">+SUMIF(DIARIO!G$2:G355,"C"&amp;CxCyP!A30,DIARIO!$H$2:$H$328)</f>
        <v>0</v>
      </c>
      <c r="H30" s="19">
        <f ca="1">+SUMIF(DIARIO!G$2:G355,"C"&amp;CxCyP!A30,DIARIO!$I$2:$I$328)</f>
        <v>0</v>
      </c>
      <c r="I30" s="21">
        <f t="shared" ca="1" si="1"/>
        <v>0</v>
      </c>
    </row>
    <row r="31" spans="1:9" x14ac:dyDescent="0.25">
      <c r="A31" s="2">
        <f>+CONFIG!D31</f>
        <v>0</v>
      </c>
      <c r="B31" s="2" t="str">
        <f>+UPPER(CONFIG!E31)</f>
        <v/>
      </c>
      <c r="C31" s="19">
        <f>+SUMIF(DIARIO!G30:G356,"P"&amp;CxCyP!A31,DIARIO!$H$2:$H$328)</f>
        <v>0</v>
      </c>
      <c r="D31" s="19">
        <f>+SUMIF(DIARIO!G30:G356,"P"&amp;CxCyP!A31,DIARIO!$I$2:$I$328)</f>
        <v>0</v>
      </c>
      <c r="E31" s="21">
        <f t="shared" si="2"/>
        <v>0</v>
      </c>
      <c r="F31" s="20"/>
      <c r="G31" s="19">
        <f ca="1">+SUMIF(DIARIO!G$2:G356,"C"&amp;CxCyP!A31,DIARIO!$H$2:$H$328)</f>
        <v>0</v>
      </c>
      <c r="H31" s="19">
        <f ca="1">+SUMIF(DIARIO!G$2:G356,"C"&amp;CxCyP!A31,DIARIO!$I$2:$I$328)</f>
        <v>0</v>
      </c>
      <c r="I31" s="21">
        <f t="shared" ca="1" si="1"/>
        <v>0</v>
      </c>
    </row>
    <row r="32" spans="1:9" x14ac:dyDescent="0.25">
      <c r="A32" s="2">
        <f>+CONFIG!D32</f>
        <v>0</v>
      </c>
      <c r="B32" s="2" t="str">
        <f>+UPPER(CONFIG!E32)</f>
        <v/>
      </c>
      <c r="C32" s="19">
        <f>+SUMIF(DIARIO!G31:G357,"P"&amp;CxCyP!A32,DIARIO!$H$2:$H$328)</f>
        <v>0</v>
      </c>
      <c r="D32" s="19">
        <f>+SUMIF(DIARIO!G31:G357,"P"&amp;CxCyP!A32,DIARIO!$I$2:$I$328)</f>
        <v>0</v>
      </c>
      <c r="E32" s="21">
        <f t="shared" si="2"/>
        <v>0</v>
      </c>
      <c r="F32" s="20"/>
      <c r="G32" s="19">
        <f ca="1">+SUMIF(DIARIO!G$2:G357,"C"&amp;CxCyP!A32,DIARIO!$H$2:$H$328)</f>
        <v>0</v>
      </c>
      <c r="H32" s="19">
        <f ca="1">+SUMIF(DIARIO!G$2:G357,"C"&amp;CxCyP!A32,DIARIO!$I$2:$I$328)</f>
        <v>0</v>
      </c>
      <c r="I32" s="21">
        <f t="shared" ca="1" si="1"/>
        <v>0</v>
      </c>
    </row>
    <row r="33" spans="1:9" x14ac:dyDescent="0.25">
      <c r="A33" s="2">
        <f>+CONFIG!D33</f>
        <v>0</v>
      </c>
      <c r="B33" s="2" t="str">
        <f>+UPPER(CONFIG!E33)</f>
        <v/>
      </c>
      <c r="C33" s="19">
        <f>+SUMIF(DIARIO!G32:G358,"P"&amp;CxCyP!A33,DIARIO!$H$2:$H$328)</f>
        <v>0</v>
      </c>
      <c r="D33" s="19">
        <f>+SUMIF(DIARIO!G32:G358,"P"&amp;CxCyP!A33,DIARIO!$I$2:$I$328)</f>
        <v>0</v>
      </c>
      <c r="E33" s="21">
        <f t="shared" si="2"/>
        <v>0</v>
      </c>
      <c r="F33" s="20"/>
      <c r="G33" s="19">
        <f ca="1">+SUMIF(DIARIO!G$2:G358,"C"&amp;CxCyP!A33,DIARIO!$H$2:$H$328)</f>
        <v>0</v>
      </c>
      <c r="H33" s="19">
        <f ca="1">+SUMIF(DIARIO!G$2:G358,"C"&amp;CxCyP!A33,DIARIO!$I$2:$I$328)</f>
        <v>0</v>
      </c>
      <c r="I33" s="21">
        <f t="shared" ca="1" si="1"/>
        <v>0</v>
      </c>
    </row>
    <row r="34" spans="1:9" x14ac:dyDescent="0.25">
      <c r="A34" s="2">
        <f>+CONFIG!D34</f>
        <v>0</v>
      </c>
      <c r="B34" s="2" t="str">
        <f>+UPPER(CONFIG!E34)</f>
        <v/>
      </c>
      <c r="C34" s="19">
        <f>+SUMIF(DIARIO!G33:G359,"P"&amp;CxCyP!A34,DIARIO!$H$2:$H$328)</f>
        <v>0</v>
      </c>
      <c r="D34" s="19">
        <f>+SUMIF(DIARIO!G33:G359,"P"&amp;CxCyP!A34,DIARIO!$I$2:$I$328)</f>
        <v>0</v>
      </c>
      <c r="E34" s="21">
        <f t="shared" si="2"/>
        <v>0</v>
      </c>
      <c r="F34" s="20"/>
      <c r="G34" s="19">
        <f ca="1">+SUMIF(DIARIO!G$2:G359,"C"&amp;CxCyP!A34,DIARIO!$H$2:$H$328)</f>
        <v>0</v>
      </c>
      <c r="H34" s="19">
        <f ca="1">+SUMIF(DIARIO!G$2:G359,"C"&amp;CxCyP!A34,DIARIO!$I$2:$I$328)</f>
        <v>0</v>
      </c>
      <c r="I34" s="21">
        <f t="shared" ca="1" si="1"/>
        <v>0</v>
      </c>
    </row>
    <row r="35" spans="1:9" x14ac:dyDescent="0.25">
      <c r="A35" s="2">
        <f>+CONFIG!D35</f>
        <v>0</v>
      </c>
      <c r="B35" s="2" t="str">
        <f>+UPPER(CONFIG!E35)</f>
        <v/>
      </c>
      <c r="C35" s="19">
        <f>+SUMIF(DIARIO!G34:G360,"P"&amp;CxCyP!A35,DIARIO!$H$2:$H$328)</f>
        <v>0</v>
      </c>
      <c r="D35" s="19">
        <f>+SUMIF(DIARIO!G34:G360,"P"&amp;CxCyP!A35,DIARIO!$I$2:$I$328)</f>
        <v>0</v>
      </c>
      <c r="E35" s="21">
        <f t="shared" si="2"/>
        <v>0</v>
      </c>
      <c r="F35" s="20"/>
      <c r="G35" s="19">
        <f ca="1">+SUMIF(DIARIO!G$2:G360,"C"&amp;CxCyP!A35,DIARIO!$H$2:$H$328)</f>
        <v>0</v>
      </c>
      <c r="H35" s="19">
        <f ca="1">+SUMIF(DIARIO!G$2:G360,"C"&amp;CxCyP!A35,DIARIO!$I$2:$I$328)</f>
        <v>0</v>
      </c>
      <c r="I35" s="21">
        <f t="shared" ca="1" si="1"/>
        <v>0</v>
      </c>
    </row>
    <row r="36" spans="1:9" x14ac:dyDescent="0.25">
      <c r="A36" s="2">
        <f>+CONFIG!D36</f>
        <v>0</v>
      </c>
      <c r="B36" s="2" t="str">
        <f>+UPPER(CONFIG!E36)</f>
        <v/>
      </c>
      <c r="C36" s="19">
        <f>+SUMIF(DIARIO!G35:G361,"P"&amp;CxCyP!A36,DIARIO!$H$2:$H$328)</f>
        <v>0</v>
      </c>
      <c r="D36" s="19">
        <f>+SUMIF(DIARIO!G35:G361,"P"&amp;CxCyP!A36,DIARIO!$I$2:$I$328)</f>
        <v>0</v>
      </c>
      <c r="E36" s="21">
        <f t="shared" si="2"/>
        <v>0</v>
      </c>
      <c r="F36" s="20"/>
      <c r="G36" s="19">
        <f ca="1">+SUMIF(DIARIO!G$2:G361,"C"&amp;CxCyP!A36,DIARIO!$H$2:$H$328)</f>
        <v>0</v>
      </c>
      <c r="H36" s="19">
        <f ca="1">+SUMIF(DIARIO!G$2:G361,"C"&amp;CxCyP!A36,DIARIO!$I$2:$I$328)</f>
        <v>0</v>
      </c>
      <c r="I36" s="21">
        <f t="shared" ca="1" si="1"/>
        <v>0</v>
      </c>
    </row>
    <row r="37" spans="1:9" x14ac:dyDescent="0.25">
      <c r="A37" s="2">
        <f>+CONFIG!D37</f>
        <v>0</v>
      </c>
      <c r="B37" s="2" t="str">
        <f>+UPPER(CONFIG!E37)</f>
        <v/>
      </c>
      <c r="C37" s="19">
        <f>+SUMIF(DIARIO!G36:G362,"P"&amp;CxCyP!A37,DIARIO!$H$2:$H$328)</f>
        <v>0</v>
      </c>
      <c r="D37" s="19">
        <f>+SUMIF(DIARIO!G36:G362,"P"&amp;CxCyP!A37,DIARIO!$I$2:$I$328)</f>
        <v>0</v>
      </c>
      <c r="E37" s="21">
        <f t="shared" si="2"/>
        <v>0</v>
      </c>
      <c r="F37" s="20"/>
      <c r="G37" s="19">
        <f ca="1">+SUMIF(DIARIO!G$2:G362,"C"&amp;CxCyP!A37,DIARIO!$H$2:$H$328)</f>
        <v>0</v>
      </c>
      <c r="H37" s="19">
        <f ca="1">+SUMIF(DIARIO!G$2:G362,"C"&amp;CxCyP!A37,DIARIO!$I$2:$I$328)</f>
        <v>0</v>
      </c>
      <c r="I37" s="21">
        <f t="shared" ca="1" si="1"/>
        <v>0</v>
      </c>
    </row>
    <row r="38" spans="1:9" x14ac:dyDescent="0.25">
      <c r="A38" s="2">
        <f>+CONFIG!D38</f>
        <v>0</v>
      </c>
      <c r="B38" s="2" t="str">
        <f>+UPPER(CONFIG!E38)</f>
        <v/>
      </c>
      <c r="C38" s="19">
        <f>+SUMIF(DIARIO!G37:G363,"P"&amp;CxCyP!A38,DIARIO!$H$2:$H$328)</f>
        <v>0</v>
      </c>
      <c r="D38" s="19">
        <f>+SUMIF(DIARIO!G37:G363,"P"&amp;CxCyP!A38,DIARIO!$I$2:$I$328)</f>
        <v>0</v>
      </c>
      <c r="E38" s="21">
        <f t="shared" si="2"/>
        <v>0</v>
      </c>
      <c r="F38" s="20"/>
      <c r="G38" s="19">
        <f ca="1">+SUMIF(DIARIO!G$2:G363,"C"&amp;CxCyP!A38,DIARIO!$H$2:$H$328)</f>
        <v>0</v>
      </c>
      <c r="H38" s="19">
        <f ca="1">+SUMIF(DIARIO!G$2:G363,"C"&amp;CxCyP!A38,DIARIO!$I$2:$I$328)</f>
        <v>0</v>
      </c>
      <c r="I38" s="21">
        <f t="shared" ca="1" si="1"/>
        <v>0</v>
      </c>
    </row>
    <row r="39" spans="1:9" x14ac:dyDescent="0.25">
      <c r="A39" s="2">
        <f>+CONFIG!D39</f>
        <v>0</v>
      </c>
      <c r="B39" s="2" t="str">
        <f>+UPPER(CONFIG!E39)</f>
        <v/>
      </c>
      <c r="C39" s="19">
        <f>+SUMIF(DIARIO!G38:G364,"P"&amp;CxCyP!A39,DIARIO!$H$2:$H$328)</f>
        <v>0</v>
      </c>
      <c r="D39" s="19">
        <f>+SUMIF(DIARIO!G38:G364,"P"&amp;CxCyP!A39,DIARIO!$I$2:$I$328)</f>
        <v>0</v>
      </c>
      <c r="E39" s="21">
        <f t="shared" si="2"/>
        <v>0</v>
      </c>
      <c r="F39" s="20"/>
      <c r="G39" s="19">
        <f ca="1">+SUMIF(DIARIO!G$2:G364,"C"&amp;CxCyP!A39,DIARIO!$H$2:$H$328)</f>
        <v>0</v>
      </c>
      <c r="H39" s="19">
        <f ca="1">+SUMIF(DIARIO!G$2:G364,"C"&amp;CxCyP!A39,DIARIO!$I$2:$I$328)</f>
        <v>0</v>
      </c>
      <c r="I39" s="21">
        <f t="shared" ca="1" si="1"/>
        <v>0</v>
      </c>
    </row>
    <row r="40" spans="1:9" x14ac:dyDescent="0.25">
      <c r="A40" s="2">
        <f>+CONFIG!D40</f>
        <v>0</v>
      </c>
      <c r="B40" s="2" t="str">
        <f>+UPPER(CONFIG!E40)</f>
        <v/>
      </c>
      <c r="C40" s="19">
        <f>+SUMIF(DIARIO!G39:G365,"P"&amp;CxCyP!A40,DIARIO!$H$2:$H$328)</f>
        <v>0</v>
      </c>
      <c r="D40" s="19">
        <f>+SUMIF(DIARIO!G39:G365,"P"&amp;CxCyP!A40,DIARIO!$I$2:$I$328)</f>
        <v>0</v>
      </c>
      <c r="E40" s="21">
        <f t="shared" si="2"/>
        <v>0</v>
      </c>
      <c r="F40" s="20"/>
      <c r="G40" s="19">
        <f ca="1">+SUMIF(DIARIO!G$2:G365,"C"&amp;CxCyP!A40,DIARIO!$H$2:$H$328)</f>
        <v>0</v>
      </c>
      <c r="H40" s="19">
        <f ca="1">+SUMIF(DIARIO!G$2:G365,"C"&amp;CxCyP!A40,DIARIO!$I$2:$I$328)</f>
        <v>0</v>
      </c>
      <c r="I40" s="21">
        <f t="shared" ca="1" si="1"/>
        <v>0</v>
      </c>
    </row>
    <row r="41" spans="1:9" x14ac:dyDescent="0.25">
      <c r="A41" s="2">
        <f>+CONFIG!D41</f>
        <v>0</v>
      </c>
      <c r="B41" s="2" t="str">
        <f>+UPPER(CONFIG!E41)</f>
        <v/>
      </c>
      <c r="C41" s="19">
        <f>+SUMIF(DIARIO!G40:G366,"P"&amp;CxCyP!A41,DIARIO!$H$2:$H$328)</f>
        <v>0</v>
      </c>
      <c r="D41" s="19">
        <f>+SUMIF(DIARIO!G40:G366,"P"&amp;CxCyP!A41,DIARIO!$I$2:$I$328)</f>
        <v>0</v>
      </c>
      <c r="E41" s="21">
        <f t="shared" si="2"/>
        <v>0</v>
      </c>
      <c r="F41" s="20"/>
      <c r="G41" s="19">
        <f ca="1">+SUMIF(DIARIO!G$2:G366,"C"&amp;CxCyP!A41,DIARIO!$H$2:$H$328)</f>
        <v>0</v>
      </c>
      <c r="H41" s="19">
        <f ca="1">+SUMIF(DIARIO!G$2:G366,"C"&amp;CxCyP!A41,DIARIO!$I$2:$I$328)</f>
        <v>0</v>
      </c>
      <c r="I41" s="21">
        <f t="shared" ca="1" si="1"/>
        <v>0</v>
      </c>
    </row>
    <row r="42" spans="1:9" x14ac:dyDescent="0.25">
      <c r="A42" s="2">
        <f>+CONFIG!D42</f>
        <v>0</v>
      </c>
      <c r="B42" s="2" t="str">
        <f>+UPPER(CONFIG!E42)</f>
        <v/>
      </c>
      <c r="C42" s="19">
        <f>+SUMIF(DIARIO!G41:G367,"P"&amp;CxCyP!A42,DIARIO!$H$2:$H$328)</f>
        <v>0</v>
      </c>
      <c r="D42" s="19">
        <f>+SUMIF(DIARIO!G41:G367,"P"&amp;CxCyP!A42,DIARIO!$I$2:$I$328)</f>
        <v>0</v>
      </c>
      <c r="E42" s="21">
        <f t="shared" si="2"/>
        <v>0</v>
      </c>
      <c r="F42" s="20"/>
      <c r="G42" s="19">
        <f ca="1">+SUMIF(DIARIO!G$2:G367,"C"&amp;CxCyP!A42,DIARIO!$H$2:$H$328)</f>
        <v>0</v>
      </c>
      <c r="H42" s="19">
        <f ca="1">+SUMIF(DIARIO!G$2:G367,"C"&amp;CxCyP!A42,DIARIO!$I$2:$I$328)</f>
        <v>0</v>
      </c>
      <c r="I42" s="21">
        <f t="shared" ca="1" si="1"/>
        <v>0</v>
      </c>
    </row>
    <row r="43" spans="1:9" x14ac:dyDescent="0.25">
      <c r="A43" s="2">
        <f>+CONFIG!D43</f>
        <v>0</v>
      </c>
      <c r="B43" s="2" t="str">
        <f>+UPPER(CONFIG!E43)</f>
        <v/>
      </c>
      <c r="C43" s="19">
        <f>+SUMIF(DIARIO!G42:G368,"P"&amp;CxCyP!A43,DIARIO!$H$2:$H$328)</f>
        <v>0</v>
      </c>
      <c r="D43" s="19">
        <f>+SUMIF(DIARIO!G42:G368,"P"&amp;CxCyP!A43,DIARIO!$I$2:$I$328)</f>
        <v>0</v>
      </c>
      <c r="E43" s="21">
        <f t="shared" si="2"/>
        <v>0</v>
      </c>
      <c r="F43" s="20"/>
      <c r="G43" s="19">
        <f ca="1">+SUMIF(DIARIO!G$2:G368,"C"&amp;CxCyP!A43,DIARIO!$H$2:$H$328)</f>
        <v>0</v>
      </c>
      <c r="H43" s="19">
        <f ca="1">+SUMIF(DIARIO!G$2:G368,"C"&amp;CxCyP!A43,DIARIO!$I$2:$I$328)</f>
        <v>0</v>
      </c>
      <c r="I43" s="21">
        <f t="shared" ca="1" si="1"/>
        <v>0</v>
      </c>
    </row>
    <row r="44" spans="1:9" x14ac:dyDescent="0.25">
      <c r="A44" s="2">
        <f>+CONFIG!D44</f>
        <v>0</v>
      </c>
      <c r="B44" s="2" t="str">
        <f>+UPPER(CONFIG!E44)</f>
        <v/>
      </c>
      <c r="C44" s="19">
        <f>+SUMIF(DIARIO!G43:G369,"P"&amp;CxCyP!A44,DIARIO!$H$2:$H$328)</f>
        <v>0</v>
      </c>
      <c r="D44" s="19">
        <f>+SUMIF(DIARIO!G43:G369,"P"&amp;CxCyP!A44,DIARIO!$I$2:$I$328)</f>
        <v>0</v>
      </c>
      <c r="E44" s="21">
        <f t="shared" si="2"/>
        <v>0</v>
      </c>
      <c r="F44" s="20"/>
      <c r="G44" s="19">
        <f ca="1">+SUMIF(DIARIO!G$2:G369,"C"&amp;CxCyP!A44,DIARIO!$H$2:$H$328)</f>
        <v>0</v>
      </c>
      <c r="H44" s="19">
        <f ca="1">+SUMIF(DIARIO!G$2:G369,"C"&amp;CxCyP!A44,DIARIO!$I$2:$I$328)</f>
        <v>0</v>
      </c>
      <c r="I44" s="21">
        <f t="shared" ca="1" si="1"/>
        <v>0</v>
      </c>
    </row>
    <row r="45" spans="1:9" x14ac:dyDescent="0.25">
      <c r="A45" s="2">
        <f>+CONFIG!D45</f>
        <v>0</v>
      </c>
      <c r="B45" s="2" t="str">
        <f>+UPPER(CONFIG!E45)</f>
        <v/>
      </c>
      <c r="C45" s="19">
        <f>+SUMIF(DIARIO!G44:G370,"P"&amp;CxCyP!A45,DIARIO!$H$2:$H$328)</f>
        <v>0</v>
      </c>
      <c r="D45" s="19">
        <f>+SUMIF(DIARIO!G44:G370,"P"&amp;CxCyP!A45,DIARIO!$I$2:$I$328)</f>
        <v>0</v>
      </c>
      <c r="E45" s="21">
        <f t="shared" si="2"/>
        <v>0</v>
      </c>
      <c r="F45" s="20"/>
      <c r="G45" s="19">
        <f ca="1">+SUMIF(DIARIO!G$2:G370,"C"&amp;CxCyP!A45,DIARIO!$H$2:$H$328)</f>
        <v>0</v>
      </c>
      <c r="H45" s="19">
        <f ca="1">+SUMIF(DIARIO!G$2:G370,"C"&amp;CxCyP!A45,DIARIO!$I$2:$I$328)</f>
        <v>0</v>
      </c>
      <c r="I45" s="21">
        <f t="shared" ca="1" si="1"/>
        <v>0</v>
      </c>
    </row>
    <row r="46" spans="1:9" x14ac:dyDescent="0.25">
      <c r="A46" s="2">
        <f>+CONFIG!D46</f>
        <v>0</v>
      </c>
      <c r="B46" s="2" t="str">
        <f>+UPPER(CONFIG!E46)</f>
        <v/>
      </c>
      <c r="C46" s="19">
        <f>+SUMIF(DIARIO!G45:G371,"P"&amp;CxCyP!A46,DIARIO!$H$2:$H$328)</f>
        <v>0</v>
      </c>
      <c r="D46" s="19">
        <f>+SUMIF(DIARIO!G45:G371,"P"&amp;CxCyP!A46,DIARIO!$I$2:$I$328)</f>
        <v>0</v>
      </c>
      <c r="E46" s="21">
        <f t="shared" si="2"/>
        <v>0</v>
      </c>
      <c r="F46" s="20"/>
      <c r="G46" s="19">
        <f ca="1">+SUMIF(DIARIO!G$2:G371,"C"&amp;CxCyP!A46,DIARIO!$H$2:$H$328)</f>
        <v>0</v>
      </c>
      <c r="H46" s="19">
        <f ca="1">+SUMIF(DIARIO!G$2:G371,"C"&amp;CxCyP!A46,DIARIO!$I$2:$I$328)</f>
        <v>0</v>
      </c>
      <c r="I46" s="21">
        <f t="shared" ca="1" si="1"/>
        <v>0</v>
      </c>
    </row>
    <row r="47" spans="1:9" x14ac:dyDescent="0.25">
      <c r="A47" s="2">
        <f>+CONFIG!D47</f>
        <v>0</v>
      </c>
      <c r="B47" s="2" t="str">
        <f>+UPPER(CONFIG!E47)</f>
        <v/>
      </c>
      <c r="C47" s="19">
        <f>+SUMIF(DIARIO!G46:G372,"P"&amp;CxCyP!A47,DIARIO!$H$2:$H$328)</f>
        <v>0</v>
      </c>
      <c r="D47" s="19">
        <f>+SUMIF(DIARIO!G46:G372,"P"&amp;CxCyP!A47,DIARIO!$I$2:$I$328)</f>
        <v>0</v>
      </c>
      <c r="E47" s="21">
        <f t="shared" si="2"/>
        <v>0</v>
      </c>
      <c r="F47" s="20"/>
      <c r="G47" s="19">
        <f ca="1">+SUMIF(DIARIO!G$2:G372,"C"&amp;CxCyP!A47,DIARIO!$H$2:$H$328)</f>
        <v>0</v>
      </c>
      <c r="H47" s="19">
        <f ca="1">+SUMIF(DIARIO!G$2:G372,"C"&amp;CxCyP!A47,DIARIO!$I$2:$I$328)</f>
        <v>0</v>
      </c>
      <c r="I47" s="21">
        <f t="shared" ca="1" si="1"/>
        <v>0</v>
      </c>
    </row>
    <row r="48" spans="1:9" x14ac:dyDescent="0.25">
      <c r="A48" s="2">
        <f>+CONFIG!D48</f>
        <v>0</v>
      </c>
      <c r="B48" s="2" t="str">
        <f>+UPPER(CONFIG!E48)</f>
        <v/>
      </c>
      <c r="C48" s="19">
        <f>+SUMIF(DIARIO!G47:G373,"P"&amp;CxCyP!A48,DIARIO!$H$2:$H$328)</f>
        <v>0</v>
      </c>
      <c r="D48" s="19">
        <f>+SUMIF(DIARIO!G47:G373,"P"&amp;CxCyP!A48,DIARIO!$I$2:$I$328)</f>
        <v>0</v>
      </c>
      <c r="E48" s="21">
        <f t="shared" si="2"/>
        <v>0</v>
      </c>
      <c r="F48" s="20"/>
      <c r="G48" s="19">
        <f ca="1">+SUMIF(DIARIO!G$2:G373,"C"&amp;CxCyP!A48,DIARIO!$H$2:$H$328)</f>
        <v>0</v>
      </c>
      <c r="H48" s="19">
        <f ca="1">+SUMIF(DIARIO!G$2:G373,"C"&amp;CxCyP!A48,DIARIO!$I$2:$I$328)</f>
        <v>0</v>
      </c>
      <c r="I48" s="21">
        <f t="shared" ca="1" si="1"/>
        <v>0</v>
      </c>
    </row>
    <row r="49" spans="1:9" x14ac:dyDescent="0.25">
      <c r="A49" s="2">
        <f>+CONFIG!D49</f>
        <v>0</v>
      </c>
      <c r="B49" s="2" t="str">
        <f>+UPPER(CONFIG!E49)</f>
        <v/>
      </c>
      <c r="C49" s="19">
        <f>+SUMIF(DIARIO!G48:G374,"P"&amp;CxCyP!A49,DIARIO!$H$2:$H$328)</f>
        <v>0</v>
      </c>
      <c r="D49" s="19">
        <f>+SUMIF(DIARIO!G48:G374,"P"&amp;CxCyP!A49,DIARIO!$I$2:$I$328)</f>
        <v>0</v>
      </c>
      <c r="E49" s="21">
        <f t="shared" si="2"/>
        <v>0</v>
      </c>
      <c r="F49" s="20"/>
      <c r="G49" s="19">
        <f ca="1">+SUMIF(DIARIO!G$2:G374,"C"&amp;CxCyP!A49,DIARIO!$H$2:$H$328)</f>
        <v>0</v>
      </c>
      <c r="H49" s="19">
        <f ca="1">+SUMIF(DIARIO!G$2:G374,"C"&amp;CxCyP!A49,DIARIO!$I$2:$I$328)</f>
        <v>0</v>
      </c>
      <c r="I49" s="21">
        <f t="shared" ca="1" si="1"/>
        <v>0</v>
      </c>
    </row>
    <row r="50" spans="1:9" x14ac:dyDescent="0.25">
      <c r="A50" s="2">
        <f>+CONFIG!D50</f>
        <v>0</v>
      </c>
      <c r="B50" s="2" t="str">
        <f>+UPPER(CONFIG!E50)</f>
        <v/>
      </c>
      <c r="C50" s="19">
        <f>+SUMIF(DIARIO!G49:G375,"P"&amp;CxCyP!A50,DIARIO!$H$2:$H$328)</f>
        <v>0</v>
      </c>
      <c r="D50" s="19">
        <f>+SUMIF(DIARIO!G49:G375,"P"&amp;CxCyP!A50,DIARIO!$I$2:$I$328)</f>
        <v>0</v>
      </c>
      <c r="E50" s="21">
        <f t="shared" si="2"/>
        <v>0</v>
      </c>
      <c r="F50" s="20"/>
      <c r="G50" s="19">
        <f ca="1">+SUMIF(DIARIO!G$2:G375,"C"&amp;CxCyP!A50,DIARIO!$H$2:$H$328)</f>
        <v>0</v>
      </c>
      <c r="H50" s="19">
        <f ca="1">+SUMIF(DIARIO!G$2:G375,"C"&amp;CxCyP!A50,DIARIO!$I$2:$I$328)</f>
        <v>0</v>
      </c>
      <c r="I50" s="21">
        <f t="shared" ca="1" si="1"/>
        <v>0</v>
      </c>
    </row>
    <row r="51" spans="1:9" x14ac:dyDescent="0.25">
      <c r="A51" s="2">
        <f>+CONFIG!D51</f>
        <v>0</v>
      </c>
      <c r="B51" s="2" t="str">
        <f>+UPPER(CONFIG!E51)</f>
        <v/>
      </c>
      <c r="C51" s="19">
        <f>+SUMIF(DIARIO!G50:G376,"P"&amp;CxCyP!A51,DIARIO!$H$2:$H$328)</f>
        <v>0</v>
      </c>
      <c r="D51" s="19">
        <f>+SUMIF(DIARIO!G50:G376,"P"&amp;CxCyP!A51,DIARIO!$I$2:$I$328)</f>
        <v>0</v>
      </c>
      <c r="E51" s="21">
        <f t="shared" si="2"/>
        <v>0</v>
      </c>
      <c r="F51" s="20"/>
      <c r="G51" s="19">
        <f ca="1">+SUMIF(DIARIO!G$2:G376,"C"&amp;CxCyP!A51,DIARIO!$H$2:$H$328)</f>
        <v>0</v>
      </c>
      <c r="H51" s="19">
        <f ca="1">+SUMIF(DIARIO!G$2:G376,"C"&amp;CxCyP!A51,DIARIO!$I$2:$I$328)</f>
        <v>0</v>
      </c>
      <c r="I51" s="21">
        <f t="shared" ca="1" si="1"/>
        <v>0</v>
      </c>
    </row>
    <row r="52" spans="1:9" x14ac:dyDescent="0.25">
      <c r="A52" s="2">
        <f>+CONFIG!D52</f>
        <v>0</v>
      </c>
      <c r="B52" s="2" t="str">
        <f>+UPPER(CONFIG!E52)</f>
        <v/>
      </c>
      <c r="C52" s="19">
        <f>+SUMIF(DIARIO!G51:G377,"P"&amp;CxCyP!A52,DIARIO!$H$2:$H$328)</f>
        <v>0</v>
      </c>
      <c r="D52" s="19">
        <f>+SUMIF(DIARIO!G51:G377,"P"&amp;CxCyP!A52,DIARIO!$I$2:$I$328)</f>
        <v>0</v>
      </c>
      <c r="E52" s="21">
        <f t="shared" si="2"/>
        <v>0</v>
      </c>
      <c r="F52" s="20"/>
      <c r="G52" s="19">
        <f ca="1">+SUMIF(DIARIO!G$2:G377,"C"&amp;CxCyP!A52,DIARIO!$H$2:$H$328)</f>
        <v>0</v>
      </c>
      <c r="H52" s="19">
        <f ca="1">+SUMIF(DIARIO!G$2:G377,"C"&amp;CxCyP!A52,DIARIO!$I$2:$I$328)</f>
        <v>0</v>
      </c>
      <c r="I52" s="21">
        <f t="shared" ca="1" si="1"/>
        <v>0</v>
      </c>
    </row>
    <row r="53" spans="1:9" x14ac:dyDescent="0.25">
      <c r="A53" s="2">
        <f>+CONFIG!D53</f>
        <v>0</v>
      </c>
      <c r="B53" s="2" t="str">
        <f>+UPPER(CONFIG!E53)</f>
        <v/>
      </c>
      <c r="C53" s="19">
        <f>+SUMIF(DIARIO!G52:G378,"P"&amp;CxCyP!A53,DIARIO!$H$2:$H$328)</f>
        <v>0</v>
      </c>
      <c r="D53" s="19">
        <f>+SUMIF(DIARIO!G52:G378,"P"&amp;CxCyP!A53,DIARIO!$I$2:$I$328)</f>
        <v>0</v>
      </c>
      <c r="E53" s="21">
        <f t="shared" si="2"/>
        <v>0</v>
      </c>
      <c r="F53" s="20"/>
      <c r="G53" s="19">
        <f ca="1">+SUMIF(DIARIO!G$2:G378,"C"&amp;CxCyP!A53,DIARIO!$H$2:$H$328)</f>
        <v>0</v>
      </c>
      <c r="H53" s="19">
        <f ca="1">+SUMIF(DIARIO!G$2:G378,"C"&amp;CxCyP!A53,DIARIO!$I$2:$I$328)</f>
        <v>0</v>
      </c>
      <c r="I53" s="21">
        <f t="shared" ca="1" si="1"/>
        <v>0</v>
      </c>
    </row>
    <row r="54" spans="1:9" x14ac:dyDescent="0.25">
      <c r="A54" s="2">
        <f>+CONFIG!D54</f>
        <v>0</v>
      </c>
      <c r="B54" s="2" t="str">
        <f>+UPPER(CONFIG!E54)</f>
        <v/>
      </c>
      <c r="C54" s="19">
        <f>+SUMIF(DIARIO!G53:G379,"P"&amp;CxCyP!A54,DIARIO!$H$2:$H$328)</f>
        <v>0</v>
      </c>
      <c r="D54" s="19">
        <f>+SUMIF(DIARIO!G53:G379,"P"&amp;CxCyP!A54,DIARIO!$I$2:$I$328)</f>
        <v>0</v>
      </c>
      <c r="E54" s="21">
        <f t="shared" si="2"/>
        <v>0</v>
      </c>
      <c r="F54" s="20"/>
      <c r="G54" s="19">
        <f ca="1">+SUMIF(DIARIO!G$2:G379,"C"&amp;CxCyP!A54,DIARIO!$H$2:$H$328)</f>
        <v>0</v>
      </c>
      <c r="H54" s="19">
        <f ca="1">+SUMIF(DIARIO!G$2:G379,"C"&amp;CxCyP!A54,DIARIO!$I$2:$I$328)</f>
        <v>0</v>
      </c>
      <c r="I54" s="21">
        <f t="shared" ca="1" si="1"/>
        <v>0</v>
      </c>
    </row>
    <row r="55" spans="1:9" x14ac:dyDescent="0.25">
      <c r="A55" s="2">
        <f>+CONFIG!D55</f>
        <v>0</v>
      </c>
      <c r="B55" s="2" t="str">
        <f>+UPPER(CONFIG!E55)</f>
        <v/>
      </c>
      <c r="C55" s="19">
        <f>+SUMIF(DIARIO!G54:G380,"P"&amp;CxCyP!A55,DIARIO!$H$2:$H$328)</f>
        <v>0</v>
      </c>
      <c r="D55" s="19">
        <f>+SUMIF(DIARIO!G54:G380,"P"&amp;CxCyP!A55,DIARIO!$I$2:$I$328)</f>
        <v>0</v>
      </c>
      <c r="E55" s="21">
        <f t="shared" si="2"/>
        <v>0</v>
      </c>
      <c r="F55" s="20"/>
      <c r="G55" s="19">
        <f ca="1">+SUMIF(DIARIO!G$2:G380,"C"&amp;CxCyP!A55,DIARIO!$H$2:$H$328)</f>
        <v>0</v>
      </c>
      <c r="H55" s="19">
        <f ca="1">+SUMIF(DIARIO!G$2:G380,"C"&amp;CxCyP!A55,DIARIO!$I$2:$I$328)</f>
        <v>0</v>
      </c>
      <c r="I55" s="21">
        <f t="shared" ca="1" si="1"/>
        <v>0</v>
      </c>
    </row>
    <row r="56" spans="1:9" x14ac:dyDescent="0.25">
      <c r="A56" s="2">
        <f>+CONFIG!D56</f>
        <v>0</v>
      </c>
      <c r="B56" s="2" t="str">
        <f>+UPPER(CONFIG!E56)</f>
        <v/>
      </c>
      <c r="C56" s="19">
        <f>+SUMIF(DIARIO!G55:G381,"P"&amp;CxCyP!A56,DIARIO!$H$2:$H$328)</f>
        <v>0</v>
      </c>
      <c r="D56" s="19">
        <f>+SUMIF(DIARIO!G55:G381,"P"&amp;CxCyP!A56,DIARIO!$I$2:$I$328)</f>
        <v>0</v>
      </c>
      <c r="E56" s="21">
        <f t="shared" si="2"/>
        <v>0</v>
      </c>
      <c r="F56" s="20"/>
      <c r="G56" s="19">
        <f ca="1">+SUMIF(DIARIO!G$2:G381,"C"&amp;CxCyP!A56,DIARIO!$H$2:$H$328)</f>
        <v>0</v>
      </c>
      <c r="H56" s="19">
        <f ca="1">+SUMIF(DIARIO!G$2:G381,"C"&amp;CxCyP!A56,DIARIO!$I$2:$I$328)</f>
        <v>0</v>
      </c>
      <c r="I56" s="21">
        <f t="shared" ca="1" si="1"/>
        <v>0</v>
      </c>
    </row>
    <row r="57" spans="1:9" x14ac:dyDescent="0.25">
      <c r="A57" s="2">
        <f>+CONFIG!D57</f>
        <v>0</v>
      </c>
      <c r="B57" s="2" t="str">
        <f>+UPPER(CONFIG!E57)</f>
        <v/>
      </c>
      <c r="C57" s="19">
        <f>+SUMIF(DIARIO!G56:G382,"P"&amp;CxCyP!A57,DIARIO!$H$2:$H$328)</f>
        <v>0</v>
      </c>
      <c r="D57" s="19">
        <f>+SUMIF(DIARIO!G56:G382,"P"&amp;CxCyP!A57,DIARIO!$I$2:$I$328)</f>
        <v>0</v>
      </c>
      <c r="E57" s="21">
        <f t="shared" si="2"/>
        <v>0</v>
      </c>
      <c r="F57" s="20"/>
      <c r="G57" s="19">
        <f ca="1">+SUMIF(DIARIO!G$2:G382,"C"&amp;CxCyP!A57,DIARIO!$H$2:$H$328)</f>
        <v>0</v>
      </c>
      <c r="H57" s="19">
        <f ca="1">+SUMIF(DIARIO!G$2:G382,"C"&amp;CxCyP!A57,DIARIO!$I$2:$I$328)</f>
        <v>0</v>
      </c>
      <c r="I57" s="21">
        <f t="shared" ca="1" si="1"/>
        <v>0</v>
      </c>
    </row>
    <row r="58" spans="1:9" x14ac:dyDescent="0.25">
      <c r="A58" s="2">
        <f>+CONFIG!D58</f>
        <v>0</v>
      </c>
      <c r="B58" s="2" t="str">
        <f>+UPPER(CONFIG!E58)</f>
        <v/>
      </c>
      <c r="C58" s="19">
        <f>+SUMIF(DIARIO!G57:G383,"P"&amp;CxCyP!A58,DIARIO!$H$2:$H$328)</f>
        <v>0</v>
      </c>
      <c r="D58" s="19">
        <f>+SUMIF(DIARIO!G57:G383,"P"&amp;CxCyP!A58,DIARIO!$I$2:$I$328)</f>
        <v>0</v>
      </c>
      <c r="E58" s="21">
        <f t="shared" si="2"/>
        <v>0</v>
      </c>
      <c r="F58" s="20"/>
      <c r="G58" s="19">
        <f ca="1">+SUMIF(DIARIO!G$2:G383,"C"&amp;CxCyP!A58,DIARIO!$H$2:$H$328)</f>
        <v>0</v>
      </c>
      <c r="H58" s="19">
        <f ca="1">+SUMIF(DIARIO!G$2:G383,"C"&amp;CxCyP!A58,DIARIO!$I$2:$I$328)</f>
        <v>0</v>
      </c>
      <c r="I58" s="21">
        <f t="shared" ca="1" si="1"/>
        <v>0</v>
      </c>
    </row>
    <row r="59" spans="1:9" x14ac:dyDescent="0.25">
      <c r="A59" s="2">
        <f>+CONFIG!D59</f>
        <v>0</v>
      </c>
      <c r="B59" s="2" t="str">
        <f>+UPPER(CONFIG!E59)</f>
        <v/>
      </c>
      <c r="C59" s="19">
        <f>+SUMIF(DIARIO!G58:G384,"P"&amp;CxCyP!A59,DIARIO!$H$2:$H$328)</f>
        <v>0</v>
      </c>
      <c r="D59" s="19">
        <f>+SUMIF(DIARIO!G58:G384,"P"&amp;CxCyP!A59,DIARIO!$I$2:$I$328)</f>
        <v>0</v>
      </c>
      <c r="E59" s="21">
        <f t="shared" si="2"/>
        <v>0</v>
      </c>
      <c r="F59" s="20"/>
      <c r="G59" s="19">
        <f ca="1">+SUMIF(DIARIO!G$2:G384,"C"&amp;CxCyP!A59,DIARIO!$H$2:$H$328)</f>
        <v>0</v>
      </c>
      <c r="H59" s="19">
        <f ca="1">+SUMIF(DIARIO!G$2:G384,"C"&amp;CxCyP!A59,DIARIO!$I$2:$I$328)</f>
        <v>0</v>
      </c>
      <c r="I59" s="21">
        <f t="shared" ca="1" si="1"/>
        <v>0</v>
      </c>
    </row>
    <row r="60" spans="1:9" x14ac:dyDescent="0.25">
      <c r="A60" s="2">
        <f>+CONFIG!D60</f>
        <v>0</v>
      </c>
      <c r="B60" s="2" t="str">
        <f>+UPPER(CONFIG!E60)</f>
        <v/>
      </c>
      <c r="C60" s="19">
        <f>+SUMIF(DIARIO!G59:G385,"P"&amp;CxCyP!A60,DIARIO!$H$2:$H$328)</f>
        <v>0</v>
      </c>
      <c r="D60" s="19">
        <f>+SUMIF(DIARIO!G59:G385,"P"&amp;CxCyP!A60,DIARIO!$I$2:$I$328)</f>
        <v>0</v>
      </c>
      <c r="E60" s="21">
        <f t="shared" si="2"/>
        <v>0</v>
      </c>
      <c r="F60" s="20"/>
      <c r="G60" s="19">
        <f ca="1">+SUMIF(DIARIO!G$2:G385,"C"&amp;CxCyP!A60,DIARIO!$H$2:$H$328)</f>
        <v>0</v>
      </c>
      <c r="H60" s="19">
        <f ca="1">+SUMIF(DIARIO!G$2:G385,"C"&amp;CxCyP!A60,DIARIO!$I$2:$I$328)</f>
        <v>0</v>
      </c>
      <c r="I60" s="21">
        <f t="shared" ca="1" si="1"/>
        <v>0</v>
      </c>
    </row>
    <row r="61" spans="1:9" x14ac:dyDescent="0.25">
      <c r="A61" s="2">
        <f>+CONFIG!D61</f>
        <v>0</v>
      </c>
      <c r="B61" s="2" t="str">
        <f>+UPPER(CONFIG!E61)</f>
        <v/>
      </c>
      <c r="C61" s="19">
        <f>+SUMIF(DIARIO!G60:G386,"P"&amp;CxCyP!A61,DIARIO!$H$2:$H$328)</f>
        <v>0</v>
      </c>
      <c r="D61" s="19">
        <f>+SUMIF(DIARIO!G60:G386,"P"&amp;CxCyP!A61,DIARIO!$I$2:$I$328)</f>
        <v>0</v>
      </c>
      <c r="E61" s="21">
        <f t="shared" si="2"/>
        <v>0</v>
      </c>
      <c r="F61" s="20"/>
      <c r="G61" s="19">
        <f ca="1">+SUMIF(DIARIO!G$2:G386,"C"&amp;CxCyP!A61,DIARIO!$H$2:$H$328)</f>
        <v>0</v>
      </c>
      <c r="H61" s="19">
        <f ca="1">+SUMIF(DIARIO!G$2:G386,"C"&amp;CxCyP!A61,DIARIO!$I$2:$I$328)</f>
        <v>0</v>
      </c>
      <c r="I61" s="21">
        <f t="shared" ca="1" si="1"/>
        <v>0</v>
      </c>
    </row>
    <row r="62" spans="1:9" x14ac:dyDescent="0.25">
      <c r="A62" s="2">
        <f>+CONFIG!D62</f>
        <v>0</v>
      </c>
      <c r="B62" s="2" t="str">
        <f>+UPPER(CONFIG!E62)</f>
        <v/>
      </c>
      <c r="C62" s="19">
        <f>+SUMIF(DIARIO!G61:G387,"P"&amp;CxCyP!A62,DIARIO!$H$2:$H$328)</f>
        <v>0</v>
      </c>
      <c r="D62" s="19">
        <f>+SUMIF(DIARIO!G61:G387,"P"&amp;CxCyP!A62,DIARIO!$I$2:$I$328)</f>
        <v>0</v>
      </c>
      <c r="E62" s="21">
        <f t="shared" si="2"/>
        <v>0</v>
      </c>
      <c r="F62" s="20"/>
      <c r="G62" s="19">
        <f ca="1">+SUMIF(DIARIO!G$2:G387,"C"&amp;CxCyP!A62,DIARIO!$H$2:$H$328)</f>
        <v>0</v>
      </c>
      <c r="H62" s="19">
        <f ca="1">+SUMIF(DIARIO!G$2:G387,"C"&amp;CxCyP!A62,DIARIO!$I$2:$I$328)</f>
        <v>0</v>
      </c>
      <c r="I62" s="21">
        <f t="shared" ca="1" si="1"/>
        <v>0</v>
      </c>
    </row>
    <row r="63" spans="1:9" x14ac:dyDescent="0.25">
      <c r="A63" s="2">
        <f>+CONFIG!D63</f>
        <v>0</v>
      </c>
      <c r="B63" s="2" t="str">
        <f>+UPPER(CONFIG!E63)</f>
        <v/>
      </c>
      <c r="C63" s="19">
        <f>+SUMIF(DIARIO!G62:G388,"P"&amp;CxCyP!A63,DIARIO!$H$2:$H$328)</f>
        <v>0</v>
      </c>
      <c r="D63" s="19">
        <f>+SUMIF(DIARIO!G62:G388,"P"&amp;CxCyP!A63,DIARIO!$I$2:$I$328)</f>
        <v>0</v>
      </c>
      <c r="E63" s="21">
        <f t="shared" si="2"/>
        <v>0</v>
      </c>
      <c r="F63" s="20"/>
      <c r="G63" s="19">
        <f ca="1">+SUMIF(DIARIO!G$2:G388,"C"&amp;CxCyP!A63,DIARIO!$H$2:$H$328)</f>
        <v>0</v>
      </c>
      <c r="H63" s="19">
        <f ca="1">+SUMIF(DIARIO!G$2:G388,"C"&amp;CxCyP!A63,DIARIO!$I$2:$I$328)</f>
        <v>0</v>
      </c>
      <c r="I63" s="21">
        <f t="shared" ca="1" si="1"/>
        <v>0</v>
      </c>
    </row>
    <row r="64" spans="1:9" x14ac:dyDescent="0.25">
      <c r="A64" s="2">
        <f>+CONFIG!D64</f>
        <v>0</v>
      </c>
      <c r="B64" s="2" t="str">
        <f>+UPPER(CONFIG!E64)</f>
        <v/>
      </c>
      <c r="C64" s="19">
        <f>+SUMIF(DIARIO!G63:G389,"P"&amp;CxCyP!A64,DIARIO!$H$2:$H$328)</f>
        <v>0</v>
      </c>
      <c r="D64" s="19">
        <f>+SUMIF(DIARIO!G63:G389,"P"&amp;CxCyP!A64,DIARIO!$I$2:$I$328)</f>
        <v>0</v>
      </c>
      <c r="E64" s="21">
        <f t="shared" si="2"/>
        <v>0</v>
      </c>
      <c r="F64" s="20"/>
      <c r="G64" s="19">
        <f ca="1">+SUMIF(DIARIO!G$2:G389,"C"&amp;CxCyP!A64,DIARIO!$H$2:$H$328)</f>
        <v>0</v>
      </c>
      <c r="H64" s="19">
        <f ca="1">+SUMIF(DIARIO!G$2:G389,"C"&amp;CxCyP!A64,DIARIO!$I$2:$I$328)</f>
        <v>0</v>
      </c>
      <c r="I64" s="21">
        <f t="shared" ca="1" si="1"/>
        <v>0</v>
      </c>
    </row>
    <row r="65" spans="1:9" x14ac:dyDescent="0.25">
      <c r="A65" s="2">
        <f>+CONFIG!D65</f>
        <v>0</v>
      </c>
      <c r="B65" s="2" t="str">
        <f>+UPPER(CONFIG!E65)</f>
        <v/>
      </c>
      <c r="C65" s="19">
        <f>+SUMIF(DIARIO!G64:G390,"P"&amp;CxCyP!A65,DIARIO!$H$2:$H$328)</f>
        <v>0</v>
      </c>
      <c r="D65" s="19">
        <f>+SUMIF(DIARIO!G64:G390,"P"&amp;CxCyP!A65,DIARIO!$I$2:$I$328)</f>
        <v>0</v>
      </c>
      <c r="E65" s="21">
        <f t="shared" si="2"/>
        <v>0</v>
      </c>
      <c r="F65" s="20"/>
      <c r="G65" s="19">
        <f ca="1">+SUMIF(DIARIO!G$2:G390,"C"&amp;CxCyP!A65,DIARIO!$H$2:$H$328)</f>
        <v>0</v>
      </c>
      <c r="H65" s="19">
        <f ca="1">+SUMIF(DIARIO!G$2:G390,"C"&amp;CxCyP!A65,DIARIO!$I$2:$I$328)</f>
        <v>0</v>
      </c>
      <c r="I65" s="21">
        <f t="shared" ca="1" si="1"/>
        <v>0</v>
      </c>
    </row>
    <row r="66" spans="1:9" x14ac:dyDescent="0.25">
      <c r="A66" s="2">
        <f>+CONFIG!D66</f>
        <v>0</v>
      </c>
      <c r="B66" s="2" t="str">
        <f>+UPPER(CONFIG!E66)</f>
        <v/>
      </c>
      <c r="C66" s="19">
        <f>+SUMIF(DIARIO!G65:G391,"P"&amp;CxCyP!A66,DIARIO!$H$2:$H$328)</f>
        <v>0</v>
      </c>
      <c r="D66" s="19">
        <f>+SUMIF(DIARIO!G65:G391,"P"&amp;CxCyP!A66,DIARIO!$I$2:$I$328)</f>
        <v>0</v>
      </c>
      <c r="E66" s="21">
        <f t="shared" si="2"/>
        <v>0</v>
      </c>
      <c r="F66" s="20"/>
      <c r="G66" s="19">
        <f ca="1">+SUMIF(DIARIO!G$2:G391,"C"&amp;CxCyP!A66,DIARIO!$H$2:$H$328)</f>
        <v>0</v>
      </c>
      <c r="H66" s="19">
        <f ca="1">+SUMIF(DIARIO!G$2:G391,"C"&amp;CxCyP!A66,DIARIO!$I$2:$I$328)</f>
        <v>0</v>
      </c>
      <c r="I66" s="21">
        <f t="shared" ca="1" si="1"/>
        <v>0</v>
      </c>
    </row>
    <row r="67" spans="1:9" x14ac:dyDescent="0.25">
      <c r="A67" s="2">
        <f>+CONFIG!D67</f>
        <v>0</v>
      </c>
      <c r="B67" s="2" t="str">
        <f>+UPPER(CONFIG!E67)</f>
        <v/>
      </c>
      <c r="C67" s="19">
        <f>+SUMIF(DIARIO!G66:G392,"P"&amp;CxCyP!A67,DIARIO!$H$2:$H$328)</f>
        <v>0</v>
      </c>
      <c r="D67" s="19">
        <f>+SUMIF(DIARIO!G66:G392,"P"&amp;CxCyP!A67,DIARIO!$I$2:$I$328)</f>
        <v>0</v>
      </c>
      <c r="E67" s="21">
        <f t="shared" si="2"/>
        <v>0</v>
      </c>
      <c r="F67" s="20"/>
      <c r="G67" s="19">
        <f ca="1">+SUMIF(DIARIO!G$2:G392,"C"&amp;CxCyP!A67,DIARIO!$H$2:$H$328)</f>
        <v>0</v>
      </c>
      <c r="H67" s="19">
        <f ca="1">+SUMIF(DIARIO!G$2:G392,"C"&amp;CxCyP!A67,DIARIO!$I$2:$I$328)</f>
        <v>0</v>
      </c>
      <c r="I67" s="21">
        <f t="shared" ca="1" si="1"/>
        <v>0</v>
      </c>
    </row>
    <row r="68" spans="1:9" x14ac:dyDescent="0.25">
      <c r="A68" s="2">
        <f>+CONFIG!D68</f>
        <v>0</v>
      </c>
      <c r="B68" s="2" t="str">
        <f>+UPPER(CONFIG!E68)</f>
        <v/>
      </c>
      <c r="C68" s="19">
        <f>+SUMIF(DIARIO!G67:G393,"P"&amp;CxCyP!A68,DIARIO!$H$2:$H$328)</f>
        <v>0</v>
      </c>
      <c r="D68" s="19">
        <f>+SUMIF(DIARIO!G67:G393,"P"&amp;CxCyP!A68,DIARIO!$I$2:$I$328)</f>
        <v>0</v>
      </c>
      <c r="E68" s="21">
        <f t="shared" ref="E68:E131" si="3">+D68-C68</f>
        <v>0</v>
      </c>
      <c r="F68" s="20"/>
      <c r="G68" s="19">
        <f ca="1">+SUMIF(DIARIO!G$2:G393,"C"&amp;CxCyP!A68,DIARIO!$H$2:$H$328)</f>
        <v>0</v>
      </c>
      <c r="H68" s="19">
        <f ca="1">+SUMIF(DIARIO!G$2:G393,"C"&amp;CxCyP!A68,DIARIO!$I$2:$I$328)</f>
        <v>0</v>
      </c>
      <c r="I68" s="21">
        <f t="shared" ref="I68:I131" ca="1" si="4">+G68-H68</f>
        <v>0</v>
      </c>
    </row>
    <row r="69" spans="1:9" x14ac:dyDescent="0.25">
      <c r="A69" s="2">
        <f>+CONFIG!D69</f>
        <v>0</v>
      </c>
      <c r="B69" s="2" t="str">
        <f>+UPPER(CONFIG!E69)</f>
        <v/>
      </c>
      <c r="C69" s="19">
        <f>+SUMIF(DIARIO!G68:G394,"P"&amp;CxCyP!A69,DIARIO!$H$2:$H$328)</f>
        <v>0</v>
      </c>
      <c r="D69" s="19">
        <f>+SUMIF(DIARIO!G68:G394,"P"&amp;CxCyP!A69,DIARIO!$I$2:$I$328)</f>
        <v>0</v>
      </c>
      <c r="E69" s="21">
        <f t="shared" si="3"/>
        <v>0</v>
      </c>
      <c r="F69" s="20"/>
      <c r="G69" s="19">
        <f ca="1">+SUMIF(DIARIO!G$2:G394,"C"&amp;CxCyP!A69,DIARIO!$H$2:$H$328)</f>
        <v>0</v>
      </c>
      <c r="H69" s="19">
        <f ca="1">+SUMIF(DIARIO!G$2:G394,"C"&amp;CxCyP!A69,DIARIO!$I$2:$I$328)</f>
        <v>0</v>
      </c>
      <c r="I69" s="21">
        <f t="shared" ca="1" si="4"/>
        <v>0</v>
      </c>
    </row>
    <row r="70" spans="1:9" x14ac:dyDescent="0.25">
      <c r="A70" s="2">
        <f>+CONFIG!D70</f>
        <v>0</v>
      </c>
      <c r="B70" s="2" t="str">
        <f>+UPPER(CONFIG!E70)</f>
        <v/>
      </c>
      <c r="C70" s="19">
        <f>+SUMIF(DIARIO!G69:G395,"P"&amp;CxCyP!A70,DIARIO!$H$2:$H$328)</f>
        <v>0</v>
      </c>
      <c r="D70" s="19">
        <f>+SUMIF(DIARIO!G69:G395,"P"&amp;CxCyP!A70,DIARIO!$I$2:$I$328)</f>
        <v>0</v>
      </c>
      <c r="E70" s="21">
        <f t="shared" si="3"/>
        <v>0</v>
      </c>
      <c r="F70" s="20"/>
      <c r="G70" s="19">
        <f ca="1">+SUMIF(DIARIO!G$2:G395,"C"&amp;CxCyP!A70,DIARIO!$H$2:$H$328)</f>
        <v>0</v>
      </c>
      <c r="H70" s="19">
        <f ca="1">+SUMIF(DIARIO!G$2:G395,"C"&amp;CxCyP!A70,DIARIO!$I$2:$I$328)</f>
        <v>0</v>
      </c>
      <c r="I70" s="21">
        <f t="shared" ca="1" si="4"/>
        <v>0</v>
      </c>
    </row>
    <row r="71" spans="1:9" x14ac:dyDescent="0.25">
      <c r="A71" s="2">
        <f>+CONFIG!D71</f>
        <v>0</v>
      </c>
      <c r="B71" s="2" t="str">
        <f>+UPPER(CONFIG!E71)</f>
        <v/>
      </c>
      <c r="C71" s="19">
        <f>+SUMIF(DIARIO!G70:G396,"P"&amp;CxCyP!A71,DIARIO!$H$2:$H$328)</f>
        <v>0</v>
      </c>
      <c r="D71" s="19">
        <f>+SUMIF(DIARIO!G70:G396,"P"&amp;CxCyP!A71,DIARIO!$I$2:$I$328)</f>
        <v>0</v>
      </c>
      <c r="E71" s="21">
        <f t="shared" si="3"/>
        <v>0</v>
      </c>
      <c r="F71" s="20"/>
      <c r="G71" s="19">
        <f ca="1">+SUMIF(DIARIO!G$2:G396,"C"&amp;CxCyP!A71,DIARIO!$H$2:$H$328)</f>
        <v>0</v>
      </c>
      <c r="H71" s="19">
        <f ca="1">+SUMIF(DIARIO!G$2:G396,"C"&amp;CxCyP!A71,DIARIO!$I$2:$I$328)</f>
        <v>0</v>
      </c>
      <c r="I71" s="21">
        <f t="shared" ca="1" si="4"/>
        <v>0</v>
      </c>
    </row>
    <row r="72" spans="1:9" x14ac:dyDescent="0.25">
      <c r="A72" s="2">
        <f>+CONFIG!D72</f>
        <v>0</v>
      </c>
      <c r="B72" s="2" t="str">
        <f>+UPPER(CONFIG!E72)</f>
        <v/>
      </c>
      <c r="C72" s="19">
        <f>+SUMIF(DIARIO!G71:G397,"P"&amp;CxCyP!A72,DIARIO!$H$2:$H$328)</f>
        <v>0</v>
      </c>
      <c r="D72" s="19">
        <f>+SUMIF(DIARIO!G71:G397,"P"&amp;CxCyP!A72,DIARIO!$I$2:$I$328)</f>
        <v>0</v>
      </c>
      <c r="E72" s="21">
        <f t="shared" si="3"/>
        <v>0</v>
      </c>
      <c r="F72" s="20"/>
      <c r="G72" s="19">
        <f ca="1">+SUMIF(DIARIO!G$2:G397,"C"&amp;CxCyP!A72,DIARIO!$H$2:$H$328)</f>
        <v>0</v>
      </c>
      <c r="H72" s="19">
        <f ca="1">+SUMIF(DIARIO!G$2:G397,"C"&amp;CxCyP!A72,DIARIO!$I$2:$I$328)</f>
        <v>0</v>
      </c>
      <c r="I72" s="21">
        <f t="shared" ca="1" si="4"/>
        <v>0</v>
      </c>
    </row>
    <row r="73" spans="1:9" x14ac:dyDescent="0.25">
      <c r="A73" s="2">
        <f>+CONFIG!D73</f>
        <v>0</v>
      </c>
      <c r="B73" s="2" t="str">
        <f>+UPPER(CONFIG!E73)</f>
        <v/>
      </c>
      <c r="C73" s="19">
        <f>+SUMIF(DIARIO!G72:G398,"P"&amp;CxCyP!A73,DIARIO!$H$2:$H$328)</f>
        <v>0</v>
      </c>
      <c r="D73" s="19">
        <f>+SUMIF(DIARIO!G72:G398,"P"&amp;CxCyP!A73,DIARIO!$I$2:$I$328)</f>
        <v>0</v>
      </c>
      <c r="E73" s="21">
        <f t="shared" si="3"/>
        <v>0</v>
      </c>
      <c r="F73" s="20"/>
      <c r="G73" s="19">
        <f ca="1">+SUMIF(DIARIO!G$2:G398,"C"&amp;CxCyP!A73,DIARIO!$H$2:$H$328)</f>
        <v>0</v>
      </c>
      <c r="H73" s="19">
        <f ca="1">+SUMIF(DIARIO!G$2:G398,"C"&amp;CxCyP!A73,DIARIO!$I$2:$I$328)</f>
        <v>0</v>
      </c>
      <c r="I73" s="21">
        <f t="shared" ca="1" si="4"/>
        <v>0</v>
      </c>
    </row>
    <row r="74" spans="1:9" x14ac:dyDescent="0.25">
      <c r="A74" s="2">
        <f>+CONFIG!D74</f>
        <v>0</v>
      </c>
      <c r="B74" s="2" t="str">
        <f>+UPPER(CONFIG!E74)</f>
        <v/>
      </c>
      <c r="C74" s="19">
        <f>+SUMIF(DIARIO!G73:G399,"P"&amp;CxCyP!A74,DIARIO!$H$2:$H$328)</f>
        <v>0</v>
      </c>
      <c r="D74" s="19">
        <f>+SUMIF(DIARIO!G73:G399,"P"&amp;CxCyP!A74,DIARIO!$I$2:$I$328)</f>
        <v>0</v>
      </c>
      <c r="E74" s="21">
        <f t="shared" si="3"/>
        <v>0</v>
      </c>
      <c r="F74" s="20"/>
      <c r="G74" s="19">
        <f ca="1">+SUMIF(DIARIO!G$2:G399,"C"&amp;CxCyP!A74,DIARIO!$H$2:$H$328)</f>
        <v>0</v>
      </c>
      <c r="H74" s="19">
        <f ca="1">+SUMIF(DIARIO!G$2:G399,"C"&amp;CxCyP!A74,DIARIO!$I$2:$I$328)</f>
        <v>0</v>
      </c>
      <c r="I74" s="21">
        <f t="shared" ca="1" si="4"/>
        <v>0</v>
      </c>
    </row>
    <row r="75" spans="1:9" x14ac:dyDescent="0.25">
      <c r="A75" s="2">
        <f>+CONFIG!D75</f>
        <v>0</v>
      </c>
      <c r="B75" s="2" t="str">
        <f>+UPPER(CONFIG!E75)</f>
        <v/>
      </c>
      <c r="C75" s="19">
        <f>+SUMIF(DIARIO!G74:G400,"P"&amp;CxCyP!A75,DIARIO!$H$2:$H$328)</f>
        <v>0</v>
      </c>
      <c r="D75" s="19">
        <f>+SUMIF(DIARIO!G74:G400,"P"&amp;CxCyP!A75,DIARIO!$I$2:$I$328)</f>
        <v>0</v>
      </c>
      <c r="E75" s="21">
        <f t="shared" si="3"/>
        <v>0</v>
      </c>
      <c r="F75" s="20"/>
      <c r="G75" s="19">
        <f ca="1">+SUMIF(DIARIO!G$2:G400,"C"&amp;CxCyP!A75,DIARIO!$H$2:$H$328)</f>
        <v>0</v>
      </c>
      <c r="H75" s="19">
        <f ca="1">+SUMIF(DIARIO!G$2:G400,"C"&amp;CxCyP!A75,DIARIO!$I$2:$I$328)</f>
        <v>0</v>
      </c>
      <c r="I75" s="21">
        <f t="shared" ca="1" si="4"/>
        <v>0</v>
      </c>
    </row>
    <row r="76" spans="1:9" x14ac:dyDescent="0.25">
      <c r="A76" s="2">
        <f>+CONFIG!D76</f>
        <v>0</v>
      </c>
      <c r="B76" s="2" t="str">
        <f>+UPPER(CONFIG!E76)</f>
        <v/>
      </c>
      <c r="C76" s="19">
        <f>+SUMIF(DIARIO!G75:G401,"P"&amp;CxCyP!A76,DIARIO!$H$2:$H$328)</f>
        <v>0</v>
      </c>
      <c r="D76" s="19">
        <f>+SUMIF(DIARIO!G75:G401,"P"&amp;CxCyP!A76,DIARIO!$I$2:$I$328)</f>
        <v>0</v>
      </c>
      <c r="E76" s="21">
        <f t="shared" si="3"/>
        <v>0</v>
      </c>
      <c r="F76" s="20"/>
      <c r="G76" s="19">
        <f ca="1">+SUMIF(DIARIO!G$2:G401,"C"&amp;CxCyP!A76,DIARIO!$H$2:$H$328)</f>
        <v>0</v>
      </c>
      <c r="H76" s="19">
        <f ca="1">+SUMIF(DIARIO!G$2:G401,"C"&amp;CxCyP!A76,DIARIO!$I$2:$I$328)</f>
        <v>0</v>
      </c>
      <c r="I76" s="21">
        <f t="shared" ca="1" si="4"/>
        <v>0</v>
      </c>
    </row>
    <row r="77" spans="1:9" x14ac:dyDescent="0.25">
      <c r="A77" s="2">
        <f>+CONFIG!D77</f>
        <v>0</v>
      </c>
      <c r="B77" s="2" t="str">
        <f>+UPPER(CONFIG!E77)</f>
        <v/>
      </c>
      <c r="C77" s="19">
        <f>+SUMIF(DIARIO!G76:G402,"P"&amp;CxCyP!A77,DIARIO!$H$2:$H$328)</f>
        <v>0</v>
      </c>
      <c r="D77" s="19">
        <f>+SUMIF(DIARIO!G76:G402,"P"&amp;CxCyP!A77,DIARIO!$I$2:$I$328)</f>
        <v>0</v>
      </c>
      <c r="E77" s="21">
        <f t="shared" si="3"/>
        <v>0</v>
      </c>
      <c r="F77" s="20"/>
      <c r="G77" s="19">
        <f ca="1">+SUMIF(DIARIO!G$2:G402,"C"&amp;CxCyP!A77,DIARIO!$H$2:$H$328)</f>
        <v>0</v>
      </c>
      <c r="H77" s="19">
        <f ca="1">+SUMIF(DIARIO!G$2:G402,"C"&amp;CxCyP!A77,DIARIO!$I$2:$I$328)</f>
        <v>0</v>
      </c>
      <c r="I77" s="21">
        <f t="shared" ca="1" si="4"/>
        <v>0</v>
      </c>
    </row>
    <row r="78" spans="1:9" x14ac:dyDescent="0.25">
      <c r="A78" s="2">
        <f>+CONFIG!D78</f>
        <v>0</v>
      </c>
      <c r="B78" s="2" t="str">
        <f>+UPPER(CONFIG!E78)</f>
        <v/>
      </c>
      <c r="C78" s="19">
        <f>+SUMIF(DIARIO!G77:G403,"P"&amp;CxCyP!A78,DIARIO!$H$2:$H$328)</f>
        <v>0</v>
      </c>
      <c r="D78" s="19">
        <f>+SUMIF(DIARIO!G77:G403,"P"&amp;CxCyP!A78,DIARIO!$I$2:$I$328)</f>
        <v>0</v>
      </c>
      <c r="E78" s="21">
        <f t="shared" si="3"/>
        <v>0</v>
      </c>
      <c r="F78" s="20"/>
      <c r="G78" s="19">
        <f ca="1">+SUMIF(DIARIO!G$2:G403,"C"&amp;CxCyP!A78,DIARIO!$H$2:$H$328)</f>
        <v>0</v>
      </c>
      <c r="H78" s="19">
        <f ca="1">+SUMIF(DIARIO!G$2:G403,"C"&amp;CxCyP!A78,DIARIO!$I$2:$I$328)</f>
        <v>0</v>
      </c>
      <c r="I78" s="21">
        <f t="shared" ca="1" si="4"/>
        <v>0</v>
      </c>
    </row>
    <row r="79" spans="1:9" x14ac:dyDescent="0.25">
      <c r="A79" s="2">
        <f>+CONFIG!D79</f>
        <v>0</v>
      </c>
      <c r="B79" s="2" t="str">
        <f>+UPPER(CONFIG!E79)</f>
        <v/>
      </c>
      <c r="C79" s="19">
        <f>+SUMIF(DIARIO!G78:G404,"P"&amp;CxCyP!A79,DIARIO!$H$2:$H$328)</f>
        <v>0</v>
      </c>
      <c r="D79" s="19">
        <f>+SUMIF(DIARIO!G78:G404,"P"&amp;CxCyP!A79,DIARIO!$I$2:$I$328)</f>
        <v>0</v>
      </c>
      <c r="E79" s="21">
        <f t="shared" si="3"/>
        <v>0</v>
      </c>
      <c r="F79" s="20"/>
      <c r="G79" s="19">
        <f ca="1">+SUMIF(DIARIO!G$2:G404,"C"&amp;CxCyP!A79,DIARIO!$H$2:$H$328)</f>
        <v>0</v>
      </c>
      <c r="H79" s="19">
        <f ca="1">+SUMIF(DIARIO!G$2:G404,"C"&amp;CxCyP!A79,DIARIO!$I$2:$I$328)</f>
        <v>0</v>
      </c>
      <c r="I79" s="21">
        <f t="shared" ca="1" si="4"/>
        <v>0</v>
      </c>
    </row>
    <row r="80" spans="1:9" x14ac:dyDescent="0.25">
      <c r="A80" s="2">
        <f>+CONFIG!D80</f>
        <v>0</v>
      </c>
      <c r="B80" s="2" t="str">
        <f>+UPPER(CONFIG!E80)</f>
        <v/>
      </c>
      <c r="C80" s="19">
        <f>+SUMIF(DIARIO!G79:G405,"P"&amp;CxCyP!A80,DIARIO!$H$2:$H$328)</f>
        <v>0</v>
      </c>
      <c r="D80" s="19">
        <f>+SUMIF(DIARIO!G79:G405,"P"&amp;CxCyP!A80,DIARIO!$I$2:$I$328)</f>
        <v>0</v>
      </c>
      <c r="E80" s="21">
        <f t="shared" si="3"/>
        <v>0</v>
      </c>
      <c r="F80" s="20"/>
      <c r="G80" s="19">
        <f ca="1">+SUMIF(DIARIO!G$2:G405,"C"&amp;CxCyP!A80,DIARIO!$H$2:$H$328)</f>
        <v>0</v>
      </c>
      <c r="H80" s="19">
        <f ca="1">+SUMIF(DIARIO!G$2:G405,"C"&amp;CxCyP!A80,DIARIO!$I$2:$I$328)</f>
        <v>0</v>
      </c>
      <c r="I80" s="21">
        <f t="shared" ca="1" si="4"/>
        <v>0</v>
      </c>
    </row>
    <row r="81" spans="1:9" x14ac:dyDescent="0.25">
      <c r="A81" s="2">
        <f>+CONFIG!D81</f>
        <v>0</v>
      </c>
      <c r="B81" s="2" t="str">
        <f>+UPPER(CONFIG!E81)</f>
        <v/>
      </c>
      <c r="C81" s="19">
        <f>+SUMIF(DIARIO!G80:G406,"P"&amp;CxCyP!A81,DIARIO!$H$2:$H$328)</f>
        <v>0</v>
      </c>
      <c r="D81" s="19">
        <f>+SUMIF(DIARIO!G80:G406,"P"&amp;CxCyP!A81,DIARIO!$I$2:$I$328)</f>
        <v>0</v>
      </c>
      <c r="E81" s="21">
        <f t="shared" si="3"/>
        <v>0</v>
      </c>
      <c r="F81" s="20"/>
      <c r="G81" s="19">
        <f ca="1">+SUMIF(DIARIO!G$2:G406,"C"&amp;CxCyP!A81,DIARIO!$H$2:$H$328)</f>
        <v>0</v>
      </c>
      <c r="H81" s="19">
        <f ca="1">+SUMIF(DIARIO!G$2:G406,"C"&amp;CxCyP!A81,DIARIO!$I$2:$I$328)</f>
        <v>0</v>
      </c>
      <c r="I81" s="21">
        <f t="shared" ca="1" si="4"/>
        <v>0</v>
      </c>
    </row>
    <row r="82" spans="1:9" x14ac:dyDescent="0.25">
      <c r="A82" s="2">
        <f>+CONFIG!D82</f>
        <v>0</v>
      </c>
      <c r="B82" s="2" t="str">
        <f>+UPPER(CONFIG!E82)</f>
        <v/>
      </c>
      <c r="C82" s="19">
        <f>+SUMIF(DIARIO!G81:G407,"P"&amp;CxCyP!A82,DIARIO!$H$2:$H$328)</f>
        <v>0</v>
      </c>
      <c r="D82" s="19">
        <f>+SUMIF(DIARIO!G81:G407,"P"&amp;CxCyP!A82,DIARIO!$I$2:$I$328)</f>
        <v>0</v>
      </c>
      <c r="E82" s="21">
        <f t="shared" si="3"/>
        <v>0</v>
      </c>
      <c r="F82" s="20"/>
      <c r="G82" s="19">
        <f ca="1">+SUMIF(DIARIO!G$2:G407,"C"&amp;CxCyP!A82,DIARIO!$H$2:$H$328)</f>
        <v>0</v>
      </c>
      <c r="H82" s="19">
        <f ca="1">+SUMIF(DIARIO!G$2:G407,"C"&amp;CxCyP!A82,DIARIO!$I$2:$I$328)</f>
        <v>0</v>
      </c>
      <c r="I82" s="21">
        <f t="shared" ca="1" si="4"/>
        <v>0</v>
      </c>
    </row>
    <row r="83" spans="1:9" x14ac:dyDescent="0.25">
      <c r="A83" s="2">
        <f>+CONFIG!D83</f>
        <v>0</v>
      </c>
      <c r="B83" s="2" t="str">
        <f>+UPPER(CONFIG!E83)</f>
        <v/>
      </c>
      <c r="C83" s="19">
        <f>+SUMIF(DIARIO!G82:G408,"P"&amp;CxCyP!A83,DIARIO!$H$2:$H$328)</f>
        <v>0</v>
      </c>
      <c r="D83" s="19">
        <f>+SUMIF(DIARIO!G82:G408,"P"&amp;CxCyP!A83,DIARIO!$I$2:$I$328)</f>
        <v>0</v>
      </c>
      <c r="E83" s="21">
        <f t="shared" si="3"/>
        <v>0</v>
      </c>
      <c r="F83" s="20"/>
      <c r="G83" s="19">
        <f ca="1">+SUMIF(DIARIO!G$2:G408,"C"&amp;CxCyP!A83,DIARIO!$H$2:$H$328)</f>
        <v>0</v>
      </c>
      <c r="H83" s="19">
        <f ca="1">+SUMIF(DIARIO!G$2:G408,"C"&amp;CxCyP!A83,DIARIO!$I$2:$I$328)</f>
        <v>0</v>
      </c>
      <c r="I83" s="21">
        <f t="shared" ca="1" si="4"/>
        <v>0</v>
      </c>
    </row>
    <row r="84" spans="1:9" x14ac:dyDescent="0.25">
      <c r="A84" s="2">
        <f>+CONFIG!D84</f>
        <v>0</v>
      </c>
      <c r="B84" s="2" t="str">
        <f>+UPPER(CONFIG!E84)</f>
        <v/>
      </c>
      <c r="C84" s="19">
        <f>+SUMIF(DIARIO!G83:G409,"P"&amp;CxCyP!A84,DIARIO!$H$2:$H$328)</f>
        <v>0</v>
      </c>
      <c r="D84" s="19">
        <f>+SUMIF(DIARIO!G83:G409,"P"&amp;CxCyP!A84,DIARIO!$I$2:$I$328)</f>
        <v>0</v>
      </c>
      <c r="E84" s="21">
        <f t="shared" si="3"/>
        <v>0</v>
      </c>
      <c r="F84" s="20"/>
      <c r="G84" s="19">
        <f ca="1">+SUMIF(DIARIO!G$2:G409,"C"&amp;CxCyP!A84,DIARIO!$H$2:$H$328)</f>
        <v>0</v>
      </c>
      <c r="H84" s="19">
        <f ca="1">+SUMIF(DIARIO!G$2:G409,"C"&amp;CxCyP!A84,DIARIO!$I$2:$I$328)</f>
        <v>0</v>
      </c>
      <c r="I84" s="21">
        <f t="shared" ca="1" si="4"/>
        <v>0</v>
      </c>
    </row>
    <row r="85" spans="1:9" x14ac:dyDescent="0.25">
      <c r="A85" s="2">
        <f>+CONFIG!D85</f>
        <v>0</v>
      </c>
      <c r="B85" s="2" t="str">
        <f>+UPPER(CONFIG!E85)</f>
        <v/>
      </c>
      <c r="C85" s="19">
        <f>+SUMIF(DIARIO!G84:G410,"P"&amp;CxCyP!A85,DIARIO!$H$2:$H$328)</f>
        <v>0</v>
      </c>
      <c r="D85" s="19">
        <f>+SUMIF(DIARIO!G84:G410,"P"&amp;CxCyP!A85,DIARIO!$I$2:$I$328)</f>
        <v>0</v>
      </c>
      <c r="E85" s="21">
        <f t="shared" si="3"/>
        <v>0</v>
      </c>
      <c r="F85" s="20"/>
      <c r="G85" s="19">
        <f ca="1">+SUMIF(DIARIO!G$2:G410,"C"&amp;CxCyP!A85,DIARIO!$H$2:$H$328)</f>
        <v>0</v>
      </c>
      <c r="H85" s="19">
        <f ca="1">+SUMIF(DIARIO!G$2:G410,"C"&amp;CxCyP!A85,DIARIO!$I$2:$I$328)</f>
        <v>0</v>
      </c>
      <c r="I85" s="21">
        <f t="shared" ca="1" si="4"/>
        <v>0</v>
      </c>
    </row>
    <row r="86" spans="1:9" x14ac:dyDescent="0.25">
      <c r="A86" s="2">
        <f>+CONFIG!D86</f>
        <v>0</v>
      </c>
      <c r="B86" s="2" t="str">
        <f>+UPPER(CONFIG!E86)</f>
        <v/>
      </c>
      <c r="C86" s="19">
        <f>+SUMIF(DIARIO!G85:G411,"P"&amp;CxCyP!A86,DIARIO!$H$2:$H$328)</f>
        <v>0</v>
      </c>
      <c r="D86" s="19">
        <f>+SUMIF(DIARIO!G85:G411,"P"&amp;CxCyP!A86,DIARIO!$I$2:$I$328)</f>
        <v>0</v>
      </c>
      <c r="E86" s="21">
        <f t="shared" si="3"/>
        <v>0</v>
      </c>
      <c r="F86" s="20"/>
      <c r="G86" s="19">
        <f ca="1">+SUMIF(DIARIO!G$2:G411,"C"&amp;CxCyP!A86,DIARIO!$H$2:$H$328)</f>
        <v>0</v>
      </c>
      <c r="H86" s="19">
        <f ca="1">+SUMIF(DIARIO!G$2:G411,"C"&amp;CxCyP!A86,DIARIO!$I$2:$I$328)</f>
        <v>0</v>
      </c>
      <c r="I86" s="21">
        <f t="shared" ca="1" si="4"/>
        <v>0</v>
      </c>
    </row>
    <row r="87" spans="1:9" x14ac:dyDescent="0.25">
      <c r="A87" s="2">
        <f>+CONFIG!D87</f>
        <v>0</v>
      </c>
      <c r="B87" s="2" t="str">
        <f>+UPPER(CONFIG!E87)</f>
        <v/>
      </c>
      <c r="C87" s="19">
        <f>+SUMIF(DIARIO!G86:G412,"P"&amp;CxCyP!A87,DIARIO!$H$2:$H$328)</f>
        <v>0</v>
      </c>
      <c r="D87" s="19">
        <f>+SUMIF(DIARIO!G86:G412,"P"&amp;CxCyP!A87,DIARIO!$I$2:$I$328)</f>
        <v>0</v>
      </c>
      <c r="E87" s="21">
        <f t="shared" si="3"/>
        <v>0</v>
      </c>
      <c r="F87" s="20"/>
      <c r="G87" s="19">
        <f ca="1">+SUMIF(DIARIO!G$2:G412,"C"&amp;CxCyP!A87,DIARIO!$H$2:$H$328)</f>
        <v>0</v>
      </c>
      <c r="H87" s="19">
        <f ca="1">+SUMIF(DIARIO!G$2:G412,"C"&amp;CxCyP!A87,DIARIO!$I$2:$I$328)</f>
        <v>0</v>
      </c>
      <c r="I87" s="21">
        <f t="shared" ca="1" si="4"/>
        <v>0</v>
      </c>
    </row>
    <row r="88" spans="1:9" x14ac:dyDescent="0.25">
      <c r="A88" s="2">
        <f>+CONFIG!D88</f>
        <v>0</v>
      </c>
      <c r="B88" s="2" t="str">
        <f>+UPPER(CONFIG!E88)</f>
        <v/>
      </c>
      <c r="C88" s="19">
        <f>+SUMIF(DIARIO!G87:G413,"P"&amp;CxCyP!A88,DIARIO!$H$2:$H$328)</f>
        <v>0</v>
      </c>
      <c r="D88" s="19">
        <f>+SUMIF(DIARIO!G87:G413,"P"&amp;CxCyP!A88,DIARIO!$I$2:$I$328)</f>
        <v>0</v>
      </c>
      <c r="E88" s="21">
        <f t="shared" si="3"/>
        <v>0</v>
      </c>
      <c r="F88" s="20"/>
      <c r="G88" s="19">
        <f ca="1">+SUMIF(DIARIO!G$2:G413,"C"&amp;CxCyP!A88,DIARIO!$H$2:$H$328)</f>
        <v>0</v>
      </c>
      <c r="H88" s="19">
        <f ca="1">+SUMIF(DIARIO!G$2:G413,"C"&amp;CxCyP!A88,DIARIO!$I$2:$I$328)</f>
        <v>0</v>
      </c>
      <c r="I88" s="21">
        <f t="shared" ca="1" si="4"/>
        <v>0</v>
      </c>
    </row>
    <row r="89" spans="1:9" x14ac:dyDescent="0.25">
      <c r="A89" s="2">
        <f>+CONFIG!D89</f>
        <v>0</v>
      </c>
      <c r="B89" s="2" t="str">
        <f>+UPPER(CONFIG!E89)</f>
        <v/>
      </c>
      <c r="C89" s="19">
        <f>+SUMIF(DIARIO!G88:G414,"P"&amp;CxCyP!A89,DIARIO!$H$2:$H$328)</f>
        <v>0</v>
      </c>
      <c r="D89" s="19">
        <f>+SUMIF(DIARIO!G88:G414,"P"&amp;CxCyP!A89,DIARIO!$I$2:$I$328)</f>
        <v>0</v>
      </c>
      <c r="E89" s="21">
        <f t="shared" si="3"/>
        <v>0</v>
      </c>
      <c r="F89" s="20"/>
      <c r="G89" s="19">
        <f ca="1">+SUMIF(DIARIO!G$2:G414,"C"&amp;CxCyP!A89,DIARIO!$H$2:$H$328)</f>
        <v>0</v>
      </c>
      <c r="H89" s="19">
        <f ca="1">+SUMIF(DIARIO!G$2:G414,"C"&amp;CxCyP!A89,DIARIO!$I$2:$I$328)</f>
        <v>0</v>
      </c>
      <c r="I89" s="21">
        <f t="shared" ca="1" si="4"/>
        <v>0</v>
      </c>
    </row>
    <row r="90" spans="1:9" x14ac:dyDescent="0.25">
      <c r="A90" s="2">
        <f>+CONFIG!D90</f>
        <v>0</v>
      </c>
      <c r="B90" s="2" t="str">
        <f>+UPPER(CONFIG!E90)</f>
        <v/>
      </c>
      <c r="C90" s="19">
        <f>+SUMIF(DIARIO!G89:G415,"P"&amp;CxCyP!A90,DIARIO!$H$2:$H$328)</f>
        <v>0</v>
      </c>
      <c r="D90" s="19">
        <f>+SUMIF(DIARIO!G89:G415,"P"&amp;CxCyP!A90,DIARIO!$I$2:$I$328)</f>
        <v>0</v>
      </c>
      <c r="E90" s="21">
        <f t="shared" si="3"/>
        <v>0</v>
      </c>
      <c r="F90" s="20"/>
      <c r="G90" s="19">
        <f ca="1">+SUMIF(DIARIO!G$2:G415,"C"&amp;CxCyP!A90,DIARIO!$H$2:$H$328)</f>
        <v>0</v>
      </c>
      <c r="H90" s="19">
        <f ca="1">+SUMIF(DIARIO!G$2:G415,"C"&amp;CxCyP!A90,DIARIO!$I$2:$I$328)</f>
        <v>0</v>
      </c>
      <c r="I90" s="21">
        <f t="shared" ca="1" si="4"/>
        <v>0</v>
      </c>
    </row>
    <row r="91" spans="1:9" x14ac:dyDescent="0.25">
      <c r="A91" s="2">
        <f>+CONFIG!D91</f>
        <v>0</v>
      </c>
      <c r="B91" s="2" t="str">
        <f>+UPPER(CONFIG!E91)</f>
        <v/>
      </c>
      <c r="C91" s="19">
        <f>+SUMIF(DIARIO!G90:G416,"P"&amp;CxCyP!A91,DIARIO!$H$2:$H$328)</f>
        <v>0</v>
      </c>
      <c r="D91" s="19">
        <f>+SUMIF(DIARIO!G90:G416,"P"&amp;CxCyP!A91,DIARIO!$I$2:$I$328)</f>
        <v>0</v>
      </c>
      <c r="E91" s="21">
        <f t="shared" si="3"/>
        <v>0</v>
      </c>
      <c r="F91" s="20"/>
      <c r="G91" s="19">
        <f ca="1">+SUMIF(DIARIO!G$2:G416,"C"&amp;CxCyP!A91,DIARIO!$H$2:$H$328)</f>
        <v>0</v>
      </c>
      <c r="H91" s="19">
        <f ca="1">+SUMIF(DIARIO!G$2:G416,"C"&amp;CxCyP!A91,DIARIO!$I$2:$I$328)</f>
        <v>0</v>
      </c>
      <c r="I91" s="21">
        <f t="shared" ca="1" si="4"/>
        <v>0</v>
      </c>
    </row>
    <row r="92" spans="1:9" x14ac:dyDescent="0.25">
      <c r="A92" s="2">
        <f>+CONFIG!D92</f>
        <v>0</v>
      </c>
      <c r="B92" s="2" t="str">
        <f>+UPPER(CONFIG!E92)</f>
        <v/>
      </c>
      <c r="C92" s="19">
        <f>+SUMIF(DIARIO!G91:G417,"P"&amp;CxCyP!A92,DIARIO!$H$2:$H$328)</f>
        <v>0</v>
      </c>
      <c r="D92" s="19">
        <f>+SUMIF(DIARIO!G91:G417,"P"&amp;CxCyP!A92,DIARIO!$I$2:$I$328)</f>
        <v>0</v>
      </c>
      <c r="E92" s="21">
        <f t="shared" si="3"/>
        <v>0</v>
      </c>
      <c r="F92" s="20"/>
      <c r="G92" s="19">
        <f ca="1">+SUMIF(DIARIO!G$2:G417,"C"&amp;CxCyP!A92,DIARIO!$H$2:$H$328)</f>
        <v>0</v>
      </c>
      <c r="H92" s="19">
        <f ca="1">+SUMIF(DIARIO!G$2:G417,"C"&amp;CxCyP!A92,DIARIO!$I$2:$I$328)</f>
        <v>0</v>
      </c>
      <c r="I92" s="21">
        <f t="shared" ca="1" si="4"/>
        <v>0</v>
      </c>
    </row>
    <row r="93" spans="1:9" x14ac:dyDescent="0.25">
      <c r="A93" s="2">
        <f>+CONFIG!D93</f>
        <v>0</v>
      </c>
      <c r="B93" s="2" t="str">
        <f>+UPPER(CONFIG!E93)</f>
        <v/>
      </c>
      <c r="C93" s="19">
        <f>+SUMIF(DIARIO!G92:G418,"P"&amp;CxCyP!A93,DIARIO!$H$2:$H$328)</f>
        <v>0</v>
      </c>
      <c r="D93" s="19">
        <f>+SUMIF(DIARIO!G92:G418,"P"&amp;CxCyP!A93,DIARIO!$I$2:$I$328)</f>
        <v>0</v>
      </c>
      <c r="E93" s="21">
        <f t="shared" si="3"/>
        <v>0</v>
      </c>
      <c r="F93" s="20"/>
      <c r="G93" s="19">
        <f ca="1">+SUMIF(DIARIO!G$2:G418,"C"&amp;CxCyP!A93,DIARIO!$H$2:$H$328)</f>
        <v>0</v>
      </c>
      <c r="H93" s="19">
        <f ca="1">+SUMIF(DIARIO!G$2:G418,"C"&amp;CxCyP!A93,DIARIO!$I$2:$I$328)</f>
        <v>0</v>
      </c>
      <c r="I93" s="21">
        <f t="shared" ca="1" si="4"/>
        <v>0</v>
      </c>
    </row>
    <row r="94" spans="1:9" x14ac:dyDescent="0.25">
      <c r="A94" s="2">
        <f>+CONFIG!D94</f>
        <v>0</v>
      </c>
      <c r="B94" s="2" t="str">
        <f>+UPPER(CONFIG!E94)</f>
        <v/>
      </c>
      <c r="C94" s="19">
        <f>+SUMIF(DIARIO!G93:G419,"P"&amp;CxCyP!A94,DIARIO!$H$2:$H$328)</f>
        <v>0</v>
      </c>
      <c r="D94" s="19">
        <f>+SUMIF(DIARIO!G93:G419,"P"&amp;CxCyP!A94,DIARIO!$I$2:$I$328)</f>
        <v>0</v>
      </c>
      <c r="E94" s="21">
        <f t="shared" si="3"/>
        <v>0</v>
      </c>
      <c r="F94" s="20"/>
      <c r="G94" s="19">
        <f ca="1">+SUMIF(DIARIO!G$2:G419,"C"&amp;CxCyP!A94,DIARIO!$H$2:$H$328)</f>
        <v>0</v>
      </c>
      <c r="H94" s="19">
        <f ca="1">+SUMIF(DIARIO!G$2:G419,"C"&amp;CxCyP!A94,DIARIO!$I$2:$I$328)</f>
        <v>0</v>
      </c>
      <c r="I94" s="21">
        <f t="shared" ca="1" si="4"/>
        <v>0</v>
      </c>
    </row>
    <row r="95" spans="1:9" x14ac:dyDescent="0.25">
      <c r="A95" s="2">
        <f>+CONFIG!D95</f>
        <v>0</v>
      </c>
      <c r="B95" s="2" t="str">
        <f>+UPPER(CONFIG!E95)</f>
        <v/>
      </c>
      <c r="C95" s="19">
        <f>+SUMIF(DIARIO!G94:G420,"P"&amp;CxCyP!A95,DIARIO!$H$2:$H$328)</f>
        <v>0</v>
      </c>
      <c r="D95" s="19">
        <f>+SUMIF(DIARIO!G94:G420,"P"&amp;CxCyP!A95,DIARIO!$I$2:$I$328)</f>
        <v>0</v>
      </c>
      <c r="E95" s="21">
        <f t="shared" si="3"/>
        <v>0</v>
      </c>
      <c r="F95" s="20"/>
      <c r="G95" s="19">
        <f ca="1">+SUMIF(DIARIO!G$2:G420,"C"&amp;CxCyP!A95,DIARIO!$H$2:$H$328)</f>
        <v>0</v>
      </c>
      <c r="H95" s="19">
        <f ca="1">+SUMIF(DIARIO!G$2:G420,"C"&amp;CxCyP!A95,DIARIO!$I$2:$I$328)</f>
        <v>0</v>
      </c>
      <c r="I95" s="21">
        <f t="shared" ca="1" si="4"/>
        <v>0</v>
      </c>
    </row>
    <row r="96" spans="1:9" x14ac:dyDescent="0.25">
      <c r="A96" s="2">
        <f>+CONFIG!D96</f>
        <v>0</v>
      </c>
      <c r="B96" s="2" t="str">
        <f>+UPPER(CONFIG!E96)</f>
        <v/>
      </c>
      <c r="C96" s="19">
        <f>+SUMIF(DIARIO!G95:G421,"P"&amp;CxCyP!A96,DIARIO!$H$2:$H$328)</f>
        <v>0</v>
      </c>
      <c r="D96" s="19">
        <f>+SUMIF(DIARIO!G95:G421,"P"&amp;CxCyP!A96,DIARIO!$I$2:$I$328)</f>
        <v>0</v>
      </c>
      <c r="E96" s="21">
        <f t="shared" si="3"/>
        <v>0</v>
      </c>
      <c r="F96" s="20"/>
      <c r="G96" s="19">
        <f ca="1">+SUMIF(DIARIO!G$2:G421,"C"&amp;CxCyP!A96,DIARIO!$H$2:$H$328)</f>
        <v>0</v>
      </c>
      <c r="H96" s="19">
        <f ca="1">+SUMIF(DIARIO!G$2:G421,"C"&amp;CxCyP!A96,DIARIO!$I$2:$I$328)</f>
        <v>0</v>
      </c>
      <c r="I96" s="21">
        <f t="shared" ca="1" si="4"/>
        <v>0</v>
      </c>
    </row>
    <row r="97" spans="1:9" x14ac:dyDescent="0.25">
      <c r="A97" s="2">
        <f>+CONFIG!D97</f>
        <v>0</v>
      </c>
      <c r="B97" s="2" t="str">
        <f>+UPPER(CONFIG!E97)</f>
        <v/>
      </c>
      <c r="C97" s="19">
        <f>+SUMIF(DIARIO!G96:G422,"P"&amp;CxCyP!A97,DIARIO!$H$2:$H$328)</f>
        <v>0</v>
      </c>
      <c r="D97" s="19">
        <f>+SUMIF(DIARIO!G96:G422,"P"&amp;CxCyP!A97,DIARIO!$I$2:$I$328)</f>
        <v>0</v>
      </c>
      <c r="E97" s="21">
        <f t="shared" si="3"/>
        <v>0</v>
      </c>
      <c r="F97" s="20"/>
      <c r="G97" s="19">
        <f ca="1">+SUMIF(DIARIO!G$2:G422,"C"&amp;CxCyP!A97,DIARIO!$H$2:$H$328)</f>
        <v>0</v>
      </c>
      <c r="H97" s="19">
        <f ca="1">+SUMIF(DIARIO!G$2:G422,"C"&amp;CxCyP!A97,DIARIO!$I$2:$I$328)</f>
        <v>0</v>
      </c>
      <c r="I97" s="21">
        <f t="shared" ca="1" si="4"/>
        <v>0</v>
      </c>
    </row>
    <row r="98" spans="1:9" x14ac:dyDescent="0.25">
      <c r="A98" s="2">
        <f>+CONFIG!D98</f>
        <v>0</v>
      </c>
      <c r="B98" s="2" t="str">
        <f>+UPPER(CONFIG!E98)</f>
        <v/>
      </c>
      <c r="C98" s="19">
        <f>+SUMIF(DIARIO!G97:G423,"P"&amp;CxCyP!A98,DIARIO!$H$2:$H$328)</f>
        <v>0</v>
      </c>
      <c r="D98" s="19">
        <f>+SUMIF(DIARIO!G97:G423,"P"&amp;CxCyP!A98,DIARIO!$I$2:$I$328)</f>
        <v>0</v>
      </c>
      <c r="E98" s="21">
        <f t="shared" si="3"/>
        <v>0</v>
      </c>
      <c r="F98" s="20"/>
      <c r="G98" s="19">
        <f ca="1">+SUMIF(DIARIO!G$2:G423,"C"&amp;CxCyP!A98,DIARIO!$H$2:$H$328)</f>
        <v>0</v>
      </c>
      <c r="H98" s="19">
        <f ca="1">+SUMIF(DIARIO!G$2:G423,"C"&amp;CxCyP!A98,DIARIO!$I$2:$I$328)</f>
        <v>0</v>
      </c>
      <c r="I98" s="21">
        <f t="shared" ca="1" si="4"/>
        <v>0</v>
      </c>
    </row>
    <row r="99" spans="1:9" x14ac:dyDescent="0.25">
      <c r="A99" s="2">
        <f>+CONFIG!D99</f>
        <v>0</v>
      </c>
      <c r="B99" s="2" t="str">
        <f>+UPPER(CONFIG!E99)</f>
        <v/>
      </c>
      <c r="C99" s="19">
        <f>+SUMIF(DIARIO!G98:G424,"P"&amp;CxCyP!A99,DIARIO!$H$2:$H$328)</f>
        <v>0</v>
      </c>
      <c r="D99" s="19">
        <f>+SUMIF(DIARIO!G98:G424,"P"&amp;CxCyP!A99,DIARIO!$I$2:$I$328)</f>
        <v>0</v>
      </c>
      <c r="E99" s="21">
        <f t="shared" si="3"/>
        <v>0</v>
      </c>
      <c r="F99" s="20"/>
      <c r="G99" s="19">
        <f ca="1">+SUMIF(DIARIO!G$2:G424,"C"&amp;CxCyP!A99,DIARIO!$H$2:$H$328)</f>
        <v>0</v>
      </c>
      <c r="H99" s="19">
        <f ca="1">+SUMIF(DIARIO!G$2:G424,"C"&amp;CxCyP!A99,DIARIO!$I$2:$I$328)</f>
        <v>0</v>
      </c>
      <c r="I99" s="21">
        <f t="shared" ca="1" si="4"/>
        <v>0</v>
      </c>
    </row>
    <row r="100" spans="1:9" x14ac:dyDescent="0.25">
      <c r="A100" s="2">
        <f>+CONFIG!D100</f>
        <v>0</v>
      </c>
      <c r="B100" s="2" t="str">
        <f>+UPPER(CONFIG!E100)</f>
        <v/>
      </c>
      <c r="C100" s="19">
        <f>+SUMIF(DIARIO!G99:G425,"P"&amp;CxCyP!A100,DIARIO!$H$2:$H$328)</f>
        <v>0</v>
      </c>
      <c r="D100" s="19">
        <f>+SUMIF(DIARIO!G99:G425,"P"&amp;CxCyP!A100,DIARIO!$I$2:$I$328)</f>
        <v>0</v>
      </c>
      <c r="E100" s="21">
        <f t="shared" si="3"/>
        <v>0</v>
      </c>
      <c r="F100" s="20"/>
      <c r="G100" s="19">
        <f ca="1">+SUMIF(DIARIO!G$2:G425,"C"&amp;CxCyP!A100,DIARIO!$H$2:$H$328)</f>
        <v>0</v>
      </c>
      <c r="H100" s="19">
        <f ca="1">+SUMIF(DIARIO!G$2:G425,"C"&amp;CxCyP!A100,DIARIO!$I$2:$I$328)</f>
        <v>0</v>
      </c>
      <c r="I100" s="21">
        <f t="shared" ca="1" si="4"/>
        <v>0</v>
      </c>
    </row>
    <row r="101" spans="1:9" x14ac:dyDescent="0.25">
      <c r="A101" s="2">
        <f>+CONFIG!D101</f>
        <v>0</v>
      </c>
      <c r="B101" s="2" t="str">
        <f>+UPPER(CONFIG!E101)</f>
        <v/>
      </c>
      <c r="C101" s="19">
        <f>+SUMIF(DIARIO!G100:G426,"P"&amp;CxCyP!A101,DIARIO!$H$2:$H$328)</f>
        <v>0</v>
      </c>
      <c r="D101" s="19">
        <f>+SUMIF(DIARIO!G100:G426,"P"&amp;CxCyP!A101,DIARIO!$I$2:$I$328)</f>
        <v>0</v>
      </c>
      <c r="E101" s="21">
        <f t="shared" si="3"/>
        <v>0</v>
      </c>
      <c r="F101" s="20"/>
      <c r="G101" s="19">
        <f ca="1">+SUMIF(DIARIO!G$2:G426,"C"&amp;CxCyP!A101,DIARIO!$H$2:$H$328)</f>
        <v>0</v>
      </c>
      <c r="H101" s="19">
        <f ca="1">+SUMIF(DIARIO!G$2:G426,"C"&amp;CxCyP!A101,DIARIO!$I$2:$I$328)</f>
        <v>0</v>
      </c>
      <c r="I101" s="21">
        <f t="shared" ca="1" si="4"/>
        <v>0</v>
      </c>
    </row>
    <row r="102" spans="1:9" x14ac:dyDescent="0.25">
      <c r="A102" s="2">
        <f>+CONFIG!D102</f>
        <v>0</v>
      </c>
      <c r="B102" s="2" t="str">
        <f>+UPPER(CONFIG!E102)</f>
        <v/>
      </c>
      <c r="C102" s="19">
        <f>+SUMIF(DIARIO!G101:G427,"P"&amp;CxCyP!A102,DIARIO!$H$2:$H$328)</f>
        <v>0</v>
      </c>
      <c r="D102" s="19">
        <f>+SUMIF(DIARIO!G101:G427,"P"&amp;CxCyP!A102,DIARIO!$I$2:$I$328)</f>
        <v>0</v>
      </c>
      <c r="E102" s="21">
        <f t="shared" si="3"/>
        <v>0</v>
      </c>
      <c r="F102" s="20"/>
      <c r="G102" s="19">
        <f ca="1">+SUMIF(DIARIO!G$2:G427,"C"&amp;CxCyP!A102,DIARIO!$H$2:$H$328)</f>
        <v>0</v>
      </c>
      <c r="H102" s="19">
        <f ca="1">+SUMIF(DIARIO!G$2:G427,"C"&amp;CxCyP!A102,DIARIO!$I$2:$I$328)</f>
        <v>0</v>
      </c>
      <c r="I102" s="21">
        <f t="shared" ca="1" si="4"/>
        <v>0</v>
      </c>
    </row>
    <row r="103" spans="1:9" x14ac:dyDescent="0.25">
      <c r="A103" s="2">
        <f>+CONFIG!D103</f>
        <v>0</v>
      </c>
      <c r="B103" s="2" t="str">
        <f>+UPPER(CONFIG!E103)</f>
        <v/>
      </c>
      <c r="C103" s="19">
        <f>+SUMIF(DIARIO!G102:G428,"P"&amp;CxCyP!A103,DIARIO!$H$2:$H$328)</f>
        <v>0</v>
      </c>
      <c r="D103" s="19">
        <f>+SUMIF(DIARIO!G102:G428,"P"&amp;CxCyP!A103,DIARIO!$I$2:$I$328)</f>
        <v>0</v>
      </c>
      <c r="E103" s="21">
        <f t="shared" si="3"/>
        <v>0</v>
      </c>
      <c r="F103" s="20"/>
      <c r="G103" s="19">
        <f ca="1">+SUMIF(DIARIO!G$2:G428,"C"&amp;CxCyP!A103,DIARIO!$H$2:$H$328)</f>
        <v>0</v>
      </c>
      <c r="H103" s="19">
        <f ca="1">+SUMIF(DIARIO!G$2:G428,"C"&amp;CxCyP!A103,DIARIO!$I$2:$I$328)</f>
        <v>0</v>
      </c>
      <c r="I103" s="21">
        <f t="shared" ca="1" si="4"/>
        <v>0</v>
      </c>
    </row>
    <row r="104" spans="1:9" x14ac:dyDescent="0.25">
      <c r="A104" s="2">
        <f>+CONFIG!D104</f>
        <v>0</v>
      </c>
      <c r="B104" s="2" t="str">
        <f>+UPPER(CONFIG!E104)</f>
        <v/>
      </c>
      <c r="C104" s="19">
        <f>+SUMIF(DIARIO!G103:G429,"P"&amp;CxCyP!A104,DIARIO!$H$2:$H$328)</f>
        <v>0</v>
      </c>
      <c r="D104" s="19">
        <f>+SUMIF(DIARIO!G103:G429,"P"&amp;CxCyP!A104,DIARIO!$I$2:$I$328)</f>
        <v>0</v>
      </c>
      <c r="E104" s="21">
        <f t="shared" si="3"/>
        <v>0</v>
      </c>
      <c r="F104" s="20"/>
      <c r="G104" s="19">
        <f ca="1">+SUMIF(DIARIO!G$2:G429,"C"&amp;CxCyP!A104,DIARIO!$H$2:$H$328)</f>
        <v>0</v>
      </c>
      <c r="H104" s="19">
        <f ca="1">+SUMIF(DIARIO!G$2:G429,"C"&amp;CxCyP!A104,DIARIO!$I$2:$I$328)</f>
        <v>0</v>
      </c>
      <c r="I104" s="21">
        <f t="shared" ca="1" si="4"/>
        <v>0</v>
      </c>
    </row>
    <row r="105" spans="1:9" x14ac:dyDescent="0.25">
      <c r="A105" s="2">
        <f>+CONFIG!D105</f>
        <v>0</v>
      </c>
      <c r="B105" s="2" t="str">
        <f>+UPPER(CONFIG!E105)</f>
        <v/>
      </c>
      <c r="C105" s="19">
        <f>+SUMIF(DIARIO!G104:G430,"P"&amp;CxCyP!A105,DIARIO!$H$2:$H$328)</f>
        <v>0</v>
      </c>
      <c r="D105" s="19">
        <f>+SUMIF(DIARIO!G104:G430,"P"&amp;CxCyP!A105,DIARIO!$I$2:$I$328)</f>
        <v>0</v>
      </c>
      <c r="E105" s="21">
        <f t="shared" si="3"/>
        <v>0</v>
      </c>
      <c r="F105" s="20"/>
      <c r="G105" s="19">
        <f ca="1">+SUMIF(DIARIO!G$2:G430,"C"&amp;CxCyP!A105,DIARIO!$H$2:$H$328)</f>
        <v>0</v>
      </c>
      <c r="H105" s="19">
        <f ca="1">+SUMIF(DIARIO!G$2:G430,"C"&amp;CxCyP!A105,DIARIO!$I$2:$I$328)</f>
        <v>0</v>
      </c>
      <c r="I105" s="21">
        <f t="shared" ca="1" si="4"/>
        <v>0</v>
      </c>
    </row>
    <row r="106" spans="1:9" x14ac:dyDescent="0.25">
      <c r="A106" s="2">
        <f>+CONFIG!D106</f>
        <v>0</v>
      </c>
      <c r="B106" s="2" t="str">
        <f>+UPPER(CONFIG!E106)</f>
        <v/>
      </c>
      <c r="C106" s="19">
        <f>+SUMIF(DIARIO!G105:G431,"P"&amp;CxCyP!A106,DIARIO!$H$2:$H$328)</f>
        <v>0</v>
      </c>
      <c r="D106" s="19">
        <f>+SUMIF(DIARIO!G105:G431,"P"&amp;CxCyP!A106,DIARIO!$I$2:$I$328)</f>
        <v>0</v>
      </c>
      <c r="E106" s="21">
        <f t="shared" si="3"/>
        <v>0</v>
      </c>
      <c r="F106" s="20"/>
      <c r="G106" s="19">
        <f ca="1">+SUMIF(DIARIO!G$2:G431,"C"&amp;CxCyP!A106,DIARIO!$H$2:$H$328)</f>
        <v>0</v>
      </c>
      <c r="H106" s="19">
        <f ca="1">+SUMIF(DIARIO!G$2:G431,"C"&amp;CxCyP!A106,DIARIO!$I$2:$I$328)</f>
        <v>0</v>
      </c>
      <c r="I106" s="21">
        <f t="shared" ca="1" si="4"/>
        <v>0</v>
      </c>
    </row>
    <row r="107" spans="1:9" x14ac:dyDescent="0.25">
      <c r="A107" s="2">
        <f>+CONFIG!D107</f>
        <v>0</v>
      </c>
      <c r="B107" s="2" t="str">
        <f>+UPPER(CONFIG!E107)</f>
        <v/>
      </c>
      <c r="C107" s="19">
        <f>+SUMIF(DIARIO!G106:G432,"P"&amp;CxCyP!A107,DIARIO!$H$2:$H$328)</f>
        <v>0</v>
      </c>
      <c r="D107" s="19">
        <f>+SUMIF(DIARIO!G106:G432,"P"&amp;CxCyP!A107,DIARIO!$I$2:$I$328)</f>
        <v>0</v>
      </c>
      <c r="E107" s="21">
        <f t="shared" si="3"/>
        <v>0</v>
      </c>
      <c r="F107" s="20"/>
      <c r="G107" s="19">
        <f ca="1">+SUMIF(DIARIO!G$2:G432,"C"&amp;CxCyP!A107,DIARIO!$H$2:$H$328)</f>
        <v>0</v>
      </c>
      <c r="H107" s="19">
        <f ca="1">+SUMIF(DIARIO!G$2:G432,"C"&amp;CxCyP!A107,DIARIO!$I$2:$I$328)</f>
        <v>0</v>
      </c>
      <c r="I107" s="21">
        <f t="shared" ca="1" si="4"/>
        <v>0</v>
      </c>
    </row>
    <row r="108" spans="1:9" x14ac:dyDescent="0.25">
      <c r="A108" s="2">
        <f>+CONFIG!D108</f>
        <v>0</v>
      </c>
      <c r="B108" s="2" t="str">
        <f>+UPPER(CONFIG!E108)</f>
        <v/>
      </c>
      <c r="C108" s="19">
        <f>+SUMIF(DIARIO!G107:G433,"P"&amp;CxCyP!A108,DIARIO!$H$2:$H$328)</f>
        <v>0</v>
      </c>
      <c r="D108" s="19">
        <f>+SUMIF(DIARIO!G107:G433,"P"&amp;CxCyP!A108,DIARIO!$I$2:$I$328)</f>
        <v>0</v>
      </c>
      <c r="E108" s="21">
        <f t="shared" si="3"/>
        <v>0</v>
      </c>
      <c r="F108" s="20"/>
      <c r="G108" s="19">
        <f ca="1">+SUMIF(DIARIO!G$2:G433,"C"&amp;CxCyP!A108,DIARIO!$H$2:$H$328)</f>
        <v>0</v>
      </c>
      <c r="H108" s="19">
        <f ca="1">+SUMIF(DIARIO!G$2:G433,"C"&amp;CxCyP!A108,DIARIO!$I$2:$I$328)</f>
        <v>0</v>
      </c>
      <c r="I108" s="21">
        <f t="shared" ca="1" si="4"/>
        <v>0</v>
      </c>
    </row>
    <row r="109" spans="1:9" x14ac:dyDescent="0.25">
      <c r="A109" s="2">
        <f>+CONFIG!D109</f>
        <v>0</v>
      </c>
      <c r="B109" s="2" t="str">
        <f>+UPPER(CONFIG!E109)</f>
        <v/>
      </c>
      <c r="C109" s="19">
        <f>+SUMIF(DIARIO!G108:G434,"P"&amp;CxCyP!A109,DIARIO!$H$2:$H$328)</f>
        <v>0</v>
      </c>
      <c r="D109" s="19">
        <f>+SUMIF(DIARIO!G108:G434,"P"&amp;CxCyP!A109,DIARIO!$I$2:$I$328)</f>
        <v>0</v>
      </c>
      <c r="E109" s="21">
        <f t="shared" si="3"/>
        <v>0</v>
      </c>
      <c r="F109" s="20"/>
      <c r="G109" s="19">
        <f ca="1">+SUMIF(DIARIO!G$2:G434,"C"&amp;CxCyP!A109,DIARIO!$H$2:$H$328)</f>
        <v>0</v>
      </c>
      <c r="H109" s="19">
        <f ca="1">+SUMIF(DIARIO!G$2:G434,"C"&amp;CxCyP!A109,DIARIO!$I$2:$I$328)</f>
        <v>0</v>
      </c>
      <c r="I109" s="21">
        <f t="shared" ca="1" si="4"/>
        <v>0</v>
      </c>
    </row>
    <row r="110" spans="1:9" x14ac:dyDescent="0.25">
      <c r="A110" s="2">
        <f>+CONFIG!D110</f>
        <v>0</v>
      </c>
      <c r="B110" s="2" t="str">
        <f>+UPPER(CONFIG!E110)</f>
        <v/>
      </c>
      <c r="C110" s="19">
        <f>+SUMIF(DIARIO!G109:G435,"P"&amp;CxCyP!A110,DIARIO!$H$2:$H$328)</f>
        <v>0</v>
      </c>
      <c r="D110" s="19">
        <f>+SUMIF(DIARIO!G109:G435,"P"&amp;CxCyP!A110,DIARIO!$I$2:$I$328)</f>
        <v>0</v>
      </c>
      <c r="E110" s="21">
        <f t="shared" si="3"/>
        <v>0</v>
      </c>
      <c r="F110" s="20"/>
      <c r="G110" s="19">
        <f ca="1">+SUMIF(DIARIO!G$2:G435,"C"&amp;CxCyP!A110,DIARIO!$H$2:$H$328)</f>
        <v>0</v>
      </c>
      <c r="H110" s="19">
        <f ca="1">+SUMIF(DIARIO!G$2:G435,"C"&amp;CxCyP!A110,DIARIO!$I$2:$I$328)</f>
        <v>0</v>
      </c>
      <c r="I110" s="21">
        <f t="shared" ca="1" si="4"/>
        <v>0</v>
      </c>
    </row>
    <row r="111" spans="1:9" x14ac:dyDescent="0.25">
      <c r="A111" s="2">
        <f>+CONFIG!D111</f>
        <v>0</v>
      </c>
      <c r="B111" s="2" t="str">
        <f>+UPPER(CONFIG!E111)</f>
        <v/>
      </c>
      <c r="C111" s="19">
        <f>+SUMIF(DIARIO!G110:G436,"P"&amp;CxCyP!A111,DIARIO!$H$2:$H$328)</f>
        <v>0</v>
      </c>
      <c r="D111" s="19">
        <f>+SUMIF(DIARIO!G110:G436,"P"&amp;CxCyP!A111,DIARIO!$I$2:$I$328)</f>
        <v>0</v>
      </c>
      <c r="E111" s="21">
        <f t="shared" si="3"/>
        <v>0</v>
      </c>
      <c r="F111" s="20"/>
      <c r="G111" s="19">
        <f ca="1">+SUMIF(DIARIO!G$2:G436,"C"&amp;CxCyP!A111,DIARIO!$H$2:$H$328)</f>
        <v>0</v>
      </c>
      <c r="H111" s="19">
        <f ca="1">+SUMIF(DIARIO!G$2:G436,"C"&amp;CxCyP!A111,DIARIO!$I$2:$I$328)</f>
        <v>0</v>
      </c>
      <c r="I111" s="21">
        <f t="shared" ca="1" si="4"/>
        <v>0</v>
      </c>
    </row>
    <row r="112" spans="1:9" x14ac:dyDescent="0.25">
      <c r="A112" s="2">
        <f>+CONFIG!D112</f>
        <v>0</v>
      </c>
      <c r="B112" s="2" t="str">
        <f>+UPPER(CONFIG!E112)</f>
        <v/>
      </c>
      <c r="C112" s="19">
        <f>+SUMIF(DIARIO!G111:G437,"P"&amp;CxCyP!A112,DIARIO!$H$2:$H$328)</f>
        <v>0</v>
      </c>
      <c r="D112" s="19">
        <f>+SUMIF(DIARIO!G111:G437,"P"&amp;CxCyP!A112,DIARIO!$I$2:$I$328)</f>
        <v>0</v>
      </c>
      <c r="E112" s="21">
        <f t="shared" si="3"/>
        <v>0</v>
      </c>
      <c r="F112" s="20"/>
      <c r="G112" s="19">
        <f ca="1">+SUMIF(DIARIO!G$2:G437,"C"&amp;CxCyP!A112,DIARIO!$H$2:$H$328)</f>
        <v>0</v>
      </c>
      <c r="H112" s="19">
        <f ca="1">+SUMIF(DIARIO!G$2:G437,"C"&amp;CxCyP!A112,DIARIO!$I$2:$I$328)</f>
        <v>0</v>
      </c>
      <c r="I112" s="21">
        <f t="shared" ca="1" si="4"/>
        <v>0</v>
      </c>
    </row>
    <row r="113" spans="1:9" x14ac:dyDescent="0.25">
      <c r="A113" s="2">
        <f>+CONFIG!D113</f>
        <v>0</v>
      </c>
      <c r="B113" s="2" t="str">
        <f>+UPPER(CONFIG!E113)</f>
        <v/>
      </c>
      <c r="C113" s="19">
        <f>+SUMIF(DIARIO!G112:G438,"P"&amp;CxCyP!A113,DIARIO!$H$2:$H$328)</f>
        <v>0</v>
      </c>
      <c r="D113" s="19">
        <f>+SUMIF(DIARIO!G112:G438,"P"&amp;CxCyP!A113,DIARIO!$I$2:$I$328)</f>
        <v>0</v>
      </c>
      <c r="E113" s="21">
        <f t="shared" si="3"/>
        <v>0</v>
      </c>
      <c r="F113" s="20"/>
      <c r="G113" s="19">
        <f ca="1">+SUMIF(DIARIO!G$2:G438,"C"&amp;CxCyP!A113,DIARIO!$H$2:$H$328)</f>
        <v>0</v>
      </c>
      <c r="H113" s="19">
        <f ca="1">+SUMIF(DIARIO!G$2:G438,"C"&amp;CxCyP!A113,DIARIO!$I$2:$I$328)</f>
        <v>0</v>
      </c>
      <c r="I113" s="21">
        <f t="shared" ca="1" si="4"/>
        <v>0</v>
      </c>
    </row>
    <row r="114" spans="1:9" x14ac:dyDescent="0.25">
      <c r="A114" s="2">
        <f>+CONFIG!D114</f>
        <v>0</v>
      </c>
      <c r="B114" s="2" t="str">
        <f>+UPPER(CONFIG!E114)</f>
        <v/>
      </c>
      <c r="C114" s="19">
        <f>+SUMIF(DIARIO!G113:G439,"P"&amp;CxCyP!A114,DIARIO!$H$2:$H$328)</f>
        <v>0</v>
      </c>
      <c r="D114" s="19">
        <f>+SUMIF(DIARIO!G113:G439,"P"&amp;CxCyP!A114,DIARIO!$I$2:$I$328)</f>
        <v>0</v>
      </c>
      <c r="E114" s="21">
        <f t="shared" si="3"/>
        <v>0</v>
      </c>
      <c r="F114" s="20"/>
      <c r="G114" s="19">
        <f ca="1">+SUMIF(DIARIO!G$2:G439,"C"&amp;CxCyP!A114,DIARIO!$H$2:$H$328)</f>
        <v>0</v>
      </c>
      <c r="H114" s="19">
        <f ca="1">+SUMIF(DIARIO!G$2:G439,"C"&amp;CxCyP!A114,DIARIO!$I$2:$I$328)</f>
        <v>0</v>
      </c>
      <c r="I114" s="21">
        <f t="shared" ca="1" si="4"/>
        <v>0</v>
      </c>
    </row>
    <row r="115" spans="1:9" x14ac:dyDescent="0.25">
      <c r="A115" s="2">
        <f>+CONFIG!D115</f>
        <v>0</v>
      </c>
      <c r="B115" s="2" t="str">
        <f>+UPPER(CONFIG!E115)</f>
        <v/>
      </c>
      <c r="C115" s="19">
        <f>+SUMIF(DIARIO!G114:G440,"P"&amp;CxCyP!A115,DIARIO!$H$2:$H$328)</f>
        <v>0</v>
      </c>
      <c r="D115" s="19">
        <f>+SUMIF(DIARIO!G114:G440,"P"&amp;CxCyP!A115,DIARIO!$I$2:$I$328)</f>
        <v>0</v>
      </c>
      <c r="E115" s="21">
        <f t="shared" si="3"/>
        <v>0</v>
      </c>
      <c r="F115" s="20"/>
      <c r="G115" s="19">
        <f ca="1">+SUMIF(DIARIO!G$2:G440,"C"&amp;CxCyP!A115,DIARIO!$H$2:$H$328)</f>
        <v>0</v>
      </c>
      <c r="H115" s="19">
        <f ca="1">+SUMIF(DIARIO!G$2:G440,"C"&amp;CxCyP!A115,DIARIO!$I$2:$I$328)</f>
        <v>0</v>
      </c>
      <c r="I115" s="21">
        <f t="shared" ca="1" si="4"/>
        <v>0</v>
      </c>
    </row>
    <row r="116" spans="1:9" x14ac:dyDescent="0.25">
      <c r="A116" s="2">
        <f>+CONFIG!D116</f>
        <v>0</v>
      </c>
      <c r="B116" s="2" t="str">
        <f>+UPPER(CONFIG!E116)</f>
        <v/>
      </c>
      <c r="C116" s="19">
        <f>+SUMIF(DIARIO!G115:G441,"P"&amp;CxCyP!A116,DIARIO!$H$2:$H$328)</f>
        <v>0</v>
      </c>
      <c r="D116" s="19">
        <f>+SUMIF(DIARIO!G115:G441,"P"&amp;CxCyP!A116,DIARIO!$I$2:$I$328)</f>
        <v>0</v>
      </c>
      <c r="E116" s="21">
        <f t="shared" si="3"/>
        <v>0</v>
      </c>
      <c r="F116" s="20"/>
      <c r="G116" s="19">
        <f ca="1">+SUMIF(DIARIO!G$2:G441,"C"&amp;CxCyP!A116,DIARIO!$H$2:$H$328)</f>
        <v>0</v>
      </c>
      <c r="H116" s="19">
        <f ca="1">+SUMIF(DIARIO!G$2:G441,"C"&amp;CxCyP!A116,DIARIO!$I$2:$I$328)</f>
        <v>0</v>
      </c>
      <c r="I116" s="21">
        <f t="shared" ca="1" si="4"/>
        <v>0</v>
      </c>
    </row>
    <row r="117" spans="1:9" x14ac:dyDescent="0.25">
      <c r="A117" s="2">
        <f>+CONFIG!D117</f>
        <v>0</v>
      </c>
      <c r="B117" s="2" t="str">
        <f>+UPPER(CONFIG!E117)</f>
        <v/>
      </c>
      <c r="C117" s="19">
        <f>+SUMIF(DIARIO!G116:G442,"P"&amp;CxCyP!A117,DIARIO!$H$2:$H$328)</f>
        <v>0</v>
      </c>
      <c r="D117" s="19">
        <f>+SUMIF(DIARIO!G116:G442,"P"&amp;CxCyP!A117,DIARIO!$I$2:$I$328)</f>
        <v>0</v>
      </c>
      <c r="E117" s="21">
        <f t="shared" si="3"/>
        <v>0</v>
      </c>
      <c r="F117" s="20"/>
      <c r="G117" s="19">
        <f ca="1">+SUMIF(DIARIO!G$2:G442,"C"&amp;CxCyP!A117,DIARIO!$H$2:$H$328)</f>
        <v>0</v>
      </c>
      <c r="H117" s="19">
        <f ca="1">+SUMIF(DIARIO!G$2:G442,"C"&amp;CxCyP!A117,DIARIO!$I$2:$I$328)</f>
        <v>0</v>
      </c>
      <c r="I117" s="21">
        <f t="shared" ca="1" si="4"/>
        <v>0</v>
      </c>
    </row>
    <row r="118" spans="1:9" x14ac:dyDescent="0.25">
      <c r="A118" s="2">
        <f>+CONFIG!D118</f>
        <v>0</v>
      </c>
      <c r="B118" s="2" t="str">
        <f>+UPPER(CONFIG!E118)</f>
        <v/>
      </c>
      <c r="C118" s="19">
        <f>+SUMIF(DIARIO!G117:G443,"P"&amp;CxCyP!A118,DIARIO!$H$2:$H$328)</f>
        <v>0</v>
      </c>
      <c r="D118" s="19">
        <f>+SUMIF(DIARIO!G117:G443,"P"&amp;CxCyP!A118,DIARIO!$I$2:$I$328)</f>
        <v>0</v>
      </c>
      <c r="E118" s="21">
        <f t="shared" si="3"/>
        <v>0</v>
      </c>
      <c r="F118" s="20"/>
      <c r="G118" s="19">
        <f ca="1">+SUMIF(DIARIO!G$2:G443,"C"&amp;CxCyP!A118,DIARIO!$H$2:$H$328)</f>
        <v>0</v>
      </c>
      <c r="H118" s="19">
        <f ca="1">+SUMIF(DIARIO!G$2:G443,"C"&amp;CxCyP!A118,DIARIO!$I$2:$I$328)</f>
        <v>0</v>
      </c>
      <c r="I118" s="21">
        <f t="shared" ca="1" si="4"/>
        <v>0</v>
      </c>
    </row>
    <row r="119" spans="1:9" x14ac:dyDescent="0.25">
      <c r="A119" s="2">
        <f>+CONFIG!D119</f>
        <v>0</v>
      </c>
      <c r="B119" s="2" t="str">
        <f>+UPPER(CONFIG!E119)</f>
        <v/>
      </c>
      <c r="C119" s="19">
        <f>+SUMIF(DIARIO!G118:G444,"P"&amp;CxCyP!A119,DIARIO!$H$2:$H$328)</f>
        <v>0</v>
      </c>
      <c r="D119" s="19">
        <f>+SUMIF(DIARIO!G118:G444,"P"&amp;CxCyP!A119,DIARIO!$I$2:$I$328)</f>
        <v>0</v>
      </c>
      <c r="E119" s="21">
        <f t="shared" si="3"/>
        <v>0</v>
      </c>
      <c r="F119" s="20"/>
      <c r="G119" s="19">
        <f ca="1">+SUMIF(DIARIO!G$2:G444,"C"&amp;CxCyP!A119,DIARIO!$H$2:$H$328)</f>
        <v>0</v>
      </c>
      <c r="H119" s="19">
        <f ca="1">+SUMIF(DIARIO!G$2:G444,"C"&amp;CxCyP!A119,DIARIO!$I$2:$I$328)</f>
        <v>0</v>
      </c>
      <c r="I119" s="21">
        <f t="shared" ca="1" si="4"/>
        <v>0</v>
      </c>
    </row>
    <row r="120" spans="1:9" x14ac:dyDescent="0.25">
      <c r="A120" s="2">
        <f>+CONFIG!D120</f>
        <v>0</v>
      </c>
      <c r="B120" s="2" t="str">
        <f>+UPPER(CONFIG!E120)</f>
        <v/>
      </c>
      <c r="C120" s="19">
        <f>+SUMIF(DIARIO!G119:G445,"P"&amp;CxCyP!A120,DIARIO!$H$2:$H$328)</f>
        <v>0</v>
      </c>
      <c r="D120" s="19">
        <f>+SUMIF(DIARIO!G119:G445,"P"&amp;CxCyP!A120,DIARIO!$I$2:$I$328)</f>
        <v>0</v>
      </c>
      <c r="E120" s="21">
        <f t="shared" si="3"/>
        <v>0</v>
      </c>
      <c r="F120" s="20"/>
      <c r="G120" s="19">
        <f ca="1">+SUMIF(DIARIO!G$2:G445,"C"&amp;CxCyP!A120,DIARIO!$H$2:$H$328)</f>
        <v>0</v>
      </c>
      <c r="H120" s="19">
        <f ca="1">+SUMIF(DIARIO!G$2:G445,"C"&amp;CxCyP!A120,DIARIO!$I$2:$I$328)</f>
        <v>0</v>
      </c>
      <c r="I120" s="21">
        <f t="shared" ca="1" si="4"/>
        <v>0</v>
      </c>
    </row>
    <row r="121" spans="1:9" x14ac:dyDescent="0.25">
      <c r="A121" s="2">
        <f>+CONFIG!D121</f>
        <v>0</v>
      </c>
      <c r="B121" s="2" t="str">
        <f>+UPPER(CONFIG!E121)</f>
        <v/>
      </c>
      <c r="C121" s="19">
        <f>+SUMIF(DIARIO!G120:G446,"P"&amp;CxCyP!A121,DIARIO!$H$2:$H$328)</f>
        <v>0</v>
      </c>
      <c r="D121" s="19">
        <f>+SUMIF(DIARIO!G120:G446,"P"&amp;CxCyP!A121,DIARIO!$I$2:$I$328)</f>
        <v>0</v>
      </c>
      <c r="E121" s="21">
        <f t="shared" si="3"/>
        <v>0</v>
      </c>
      <c r="F121" s="20"/>
      <c r="G121" s="19">
        <f ca="1">+SUMIF(DIARIO!G$2:G446,"C"&amp;CxCyP!A121,DIARIO!$H$2:$H$328)</f>
        <v>0</v>
      </c>
      <c r="H121" s="19">
        <f ca="1">+SUMIF(DIARIO!G$2:G446,"C"&amp;CxCyP!A121,DIARIO!$I$2:$I$328)</f>
        <v>0</v>
      </c>
      <c r="I121" s="21">
        <f t="shared" ca="1" si="4"/>
        <v>0</v>
      </c>
    </row>
    <row r="122" spans="1:9" x14ac:dyDescent="0.25">
      <c r="A122" s="2">
        <f>+CONFIG!D122</f>
        <v>0</v>
      </c>
      <c r="B122" s="2" t="str">
        <f>+UPPER(CONFIG!E122)</f>
        <v/>
      </c>
      <c r="C122" s="19">
        <f>+SUMIF(DIARIO!G121:G447,"P"&amp;CxCyP!A122,DIARIO!$H$2:$H$328)</f>
        <v>0</v>
      </c>
      <c r="D122" s="19">
        <f>+SUMIF(DIARIO!G121:G447,"P"&amp;CxCyP!A122,DIARIO!$I$2:$I$328)</f>
        <v>0</v>
      </c>
      <c r="E122" s="21">
        <f t="shared" si="3"/>
        <v>0</v>
      </c>
      <c r="F122" s="20"/>
      <c r="G122" s="19">
        <f ca="1">+SUMIF(DIARIO!G$2:G447,"C"&amp;CxCyP!A122,DIARIO!$H$2:$H$328)</f>
        <v>0</v>
      </c>
      <c r="H122" s="19">
        <f ca="1">+SUMIF(DIARIO!G$2:G447,"C"&amp;CxCyP!A122,DIARIO!$I$2:$I$328)</f>
        <v>0</v>
      </c>
      <c r="I122" s="21">
        <f t="shared" ca="1" si="4"/>
        <v>0</v>
      </c>
    </row>
    <row r="123" spans="1:9" x14ac:dyDescent="0.25">
      <c r="A123" s="2">
        <f>+CONFIG!D123</f>
        <v>0</v>
      </c>
      <c r="B123" s="2" t="str">
        <f>+UPPER(CONFIG!E123)</f>
        <v/>
      </c>
      <c r="C123" s="19">
        <f>+SUMIF(DIARIO!G122:G448,"P"&amp;CxCyP!A123,DIARIO!$H$2:$H$328)</f>
        <v>0</v>
      </c>
      <c r="D123" s="19">
        <f>+SUMIF(DIARIO!G122:G448,"P"&amp;CxCyP!A123,DIARIO!$I$2:$I$328)</f>
        <v>0</v>
      </c>
      <c r="E123" s="21">
        <f t="shared" si="3"/>
        <v>0</v>
      </c>
      <c r="F123" s="20"/>
      <c r="G123" s="19">
        <f ca="1">+SUMIF(DIARIO!G$2:G448,"C"&amp;CxCyP!A123,DIARIO!$H$2:$H$328)</f>
        <v>0</v>
      </c>
      <c r="H123" s="19">
        <f ca="1">+SUMIF(DIARIO!G$2:G448,"C"&amp;CxCyP!A123,DIARIO!$I$2:$I$328)</f>
        <v>0</v>
      </c>
      <c r="I123" s="21">
        <f t="shared" ca="1" si="4"/>
        <v>0</v>
      </c>
    </row>
    <row r="124" spans="1:9" x14ac:dyDescent="0.25">
      <c r="A124" s="2">
        <f>+CONFIG!D124</f>
        <v>0</v>
      </c>
      <c r="B124" s="2" t="str">
        <f>+UPPER(CONFIG!E124)</f>
        <v/>
      </c>
      <c r="C124" s="19">
        <f>+SUMIF(DIARIO!G123:G449,"P"&amp;CxCyP!A124,DIARIO!$H$2:$H$328)</f>
        <v>0</v>
      </c>
      <c r="D124" s="19">
        <f>+SUMIF(DIARIO!G123:G449,"P"&amp;CxCyP!A124,DIARIO!$I$2:$I$328)</f>
        <v>0</v>
      </c>
      <c r="E124" s="21">
        <f t="shared" si="3"/>
        <v>0</v>
      </c>
      <c r="F124" s="20"/>
      <c r="G124" s="19">
        <f ca="1">+SUMIF(DIARIO!G$2:G449,"C"&amp;CxCyP!A124,DIARIO!$H$2:$H$328)</f>
        <v>0</v>
      </c>
      <c r="H124" s="19">
        <f ca="1">+SUMIF(DIARIO!G$2:G449,"C"&amp;CxCyP!A124,DIARIO!$I$2:$I$328)</f>
        <v>0</v>
      </c>
      <c r="I124" s="21">
        <f t="shared" ca="1" si="4"/>
        <v>0</v>
      </c>
    </row>
    <row r="125" spans="1:9" x14ac:dyDescent="0.25">
      <c r="A125" s="2">
        <f>+CONFIG!D125</f>
        <v>0</v>
      </c>
      <c r="B125" s="2" t="str">
        <f>+UPPER(CONFIG!E125)</f>
        <v/>
      </c>
      <c r="C125" s="19">
        <f>+SUMIF(DIARIO!G124:G450,"P"&amp;CxCyP!A125,DIARIO!$H$2:$H$328)</f>
        <v>0</v>
      </c>
      <c r="D125" s="19">
        <f>+SUMIF(DIARIO!G124:G450,"P"&amp;CxCyP!A125,DIARIO!$I$2:$I$328)</f>
        <v>0</v>
      </c>
      <c r="E125" s="21">
        <f t="shared" si="3"/>
        <v>0</v>
      </c>
      <c r="F125" s="20"/>
      <c r="G125" s="19">
        <f ca="1">+SUMIF(DIARIO!G$2:G450,"C"&amp;CxCyP!A125,DIARIO!$H$2:$H$328)</f>
        <v>0</v>
      </c>
      <c r="H125" s="19">
        <f ca="1">+SUMIF(DIARIO!G$2:G450,"C"&amp;CxCyP!A125,DIARIO!$I$2:$I$328)</f>
        <v>0</v>
      </c>
      <c r="I125" s="21">
        <f t="shared" ca="1" si="4"/>
        <v>0</v>
      </c>
    </row>
    <row r="126" spans="1:9" x14ac:dyDescent="0.25">
      <c r="A126" s="2">
        <f>+CONFIG!D126</f>
        <v>0</v>
      </c>
      <c r="B126" s="2" t="str">
        <f>+UPPER(CONFIG!E126)</f>
        <v/>
      </c>
      <c r="C126" s="19">
        <f>+SUMIF(DIARIO!G125:G451,"P"&amp;CxCyP!A126,DIARIO!$H$2:$H$328)</f>
        <v>0</v>
      </c>
      <c r="D126" s="19">
        <f>+SUMIF(DIARIO!G125:G451,"P"&amp;CxCyP!A126,DIARIO!$I$2:$I$328)</f>
        <v>0</v>
      </c>
      <c r="E126" s="21">
        <f t="shared" si="3"/>
        <v>0</v>
      </c>
      <c r="F126" s="20"/>
      <c r="G126" s="19">
        <f ca="1">+SUMIF(DIARIO!G$2:G451,"C"&amp;CxCyP!A126,DIARIO!$H$2:$H$328)</f>
        <v>0</v>
      </c>
      <c r="H126" s="19">
        <f ca="1">+SUMIF(DIARIO!G$2:G451,"C"&amp;CxCyP!A126,DIARIO!$I$2:$I$328)</f>
        <v>0</v>
      </c>
      <c r="I126" s="21">
        <f t="shared" ca="1" si="4"/>
        <v>0</v>
      </c>
    </row>
    <row r="127" spans="1:9" x14ac:dyDescent="0.25">
      <c r="A127" s="2">
        <f>+CONFIG!D127</f>
        <v>0</v>
      </c>
      <c r="B127" s="2" t="str">
        <f>+UPPER(CONFIG!E127)</f>
        <v/>
      </c>
      <c r="C127" s="19">
        <f>+SUMIF(DIARIO!G126:G452,"P"&amp;CxCyP!A127,DIARIO!$H$2:$H$328)</f>
        <v>0</v>
      </c>
      <c r="D127" s="19">
        <f>+SUMIF(DIARIO!G126:G452,"P"&amp;CxCyP!A127,DIARIO!$I$2:$I$328)</f>
        <v>0</v>
      </c>
      <c r="E127" s="21">
        <f t="shared" si="3"/>
        <v>0</v>
      </c>
      <c r="F127" s="20"/>
      <c r="G127" s="19">
        <f ca="1">+SUMIF(DIARIO!G$2:G452,"C"&amp;CxCyP!A127,DIARIO!$H$2:$H$328)</f>
        <v>0</v>
      </c>
      <c r="H127" s="19">
        <f ca="1">+SUMIF(DIARIO!G$2:G452,"C"&amp;CxCyP!A127,DIARIO!$I$2:$I$328)</f>
        <v>0</v>
      </c>
      <c r="I127" s="21">
        <f t="shared" ca="1" si="4"/>
        <v>0</v>
      </c>
    </row>
    <row r="128" spans="1:9" x14ac:dyDescent="0.25">
      <c r="A128" s="2">
        <f>+CONFIG!D128</f>
        <v>0</v>
      </c>
      <c r="B128" s="2" t="str">
        <f>+UPPER(CONFIG!E128)</f>
        <v/>
      </c>
      <c r="C128" s="19">
        <f>+SUMIF(DIARIO!G127:G453,"P"&amp;CxCyP!A128,DIARIO!$H$2:$H$328)</f>
        <v>0</v>
      </c>
      <c r="D128" s="19">
        <f>+SUMIF(DIARIO!G127:G453,"P"&amp;CxCyP!A128,DIARIO!$I$2:$I$328)</f>
        <v>0</v>
      </c>
      <c r="E128" s="21">
        <f t="shared" si="3"/>
        <v>0</v>
      </c>
      <c r="F128" s="20"/>
      <c r="G128" s="19">
        <f ca="1">+SUMIF(DIARIO!G$2:G453,"C"&amp;CxCyP!A128,DIARIO!$H$2:$H$328)</f>
        <v>0</v>
      </c>
      <c r="H128" s="19">
        <f ca="1">+SUMIF(DIARIO!G$2:G453,"C"&amp;CxCyP!A128,DIARIO!$I$2:$I$328)</f>
        <v>0</v>
      </c>
      <c r="I128" s="21">
        <f t="shared" ca="1" si="4"/>
        <v>0</v>
      </c>
    </row>
    <row r="129" spans="1:9" x14ac:dyDescent="0.25">
      <c r="A129" s="2">
        <f>+CONFIG!D129</f>
        <v>0</v>
      </c>
      <c r="B129" s="2" t="str">
        <f>+UPPER(CONFIG!E129)</f>
        <v/>
      </c>
      <c r="C129" s="19">
        <f>+SUMIF(DIARIO!G128:G454,"P"&amp;CxCyP!A129,DIARIO!$H$2:$H$328)</f>
        <v>0</v>
      </c>
      <c r="D129" s="19">
        <f>+SUMIF(DIARIO!G128:G454,"P"&amp;CxCyP!A129,DIARIO!$I$2:$I$328)</f>
        <v>0</v>
      </c>
      <c r="E129" s="21">
        <f t="shared" si="3"/>
        <v>0</v>
      </c>
      <c r="F129" s="20"/>
      <c r="G129" s="19">
        <f ca="1">+SUMIF(DIARIO!G$2:G454,"C"&amp;CxCyP!A129,DIARIO!$H$2:$H$328)</f>
        <v>0</v>
      </c>
      <c r="H129" s="19">
        <f ca="1">+SUMIF(DIARIO!G$2:G454,"C"&amp;CxCyP!A129,DIARIO!$I$2:$I$328)</f>
        <v>0</v>
      </c>
      <c r="I129" s="21">
        <f t="shared" ca="1" si="4"/>
        <v>0</v>
      </c>
    </row>
    <row r="130" spans="1:9" x14ac:dyDescent="0.25">
      <c r="A130" s="2">
        <f>+CONFIG!D130</f>
        <v>0</v>
      </c>
      <c r="B130" s="2" t="str">
        <f>+UPPER(CONFIG!E130)</f>
        <v/>
      </c>
      <c r="C130" s="19">
        <f>+SUMIF(DIARIO!G129:G455,"P"&amp;CxCyP!A130,DIARIO!$H$2:$H$328)</f>
        <v>0</v>
      </c>
      <c r="D130" s="19">
        <f>+SUMIF(DIARIO!G129:G455,"P"&amp;CxCyP!A130,DIARIO!$I$2:$I$328)</f>
        <v>0</v>
      </c>
      <c r="E130" s="21">
        <f t="shared" si="3"/>
        <v>0</v>
      </c>
      <c r="F130" s="20"/>
      <c r="G130" s="19">
        <f ca="1">+SUMIF(DIARIO!G$2:G455,"C"&amp;CxCyP!A130,DIARIO!$H$2:$H$328)</f>
        <v>0</v>
      </c>
      <c r="H130" s="19">
        <f ca="1">+SUMIF(DIARIO!G$2:G455,"C"&amp;CxCyP!A130,DIARIO!$I$2:$I$328)</f>
        <v>0</v>
      </c>
      <c r="I130" s="21">
        <f t="shared" ca="1" si="4"/>
        <v>0</v>
      </c>
    </row>
    <row r="131" spans="1:9" x14ac:dyDescent="0.25">
      <c r="A131" s="2">
        <f>+CONFIG!D131</f>
        <v>0</v>
      </c>
      <c r="B131" s="2" t="str">
        <f>+UPPER(CONFIG!E131)</f>
        <v/>
      </c>
      <c r="C131" s="19">
        <f>+SUMIF(DIARIO!G130:G456,"P"&amp;CxCyP!A131,DIARIO!$H$2:$H$328)</f>
        <v>0</v>
      </c>
      <c r="D131" s="19">
        <f>+SUMIF(DIARIO!G130:G456,"P"&amp;CxCyP!A131,DIARIO!$I$2:$I$328)</f>
        <v>0</v>
      </c>
      <c r="E131" s="21">
        <f t="shared" si="3"/>
        <v>0</v>
      </c>
      <c r="F131" s="20"/>
      <c r="G131" s="19">
        <f ca="1">+SUMIF(DIARIO!G$2:G456,"C"&amp;CxCyP!A131,DIARIO!$H$2:$H$328)</f>
        <v>0</v>
      </c>
      <c r="H131" s="19">
        <f ca="1">+SUMIF(DIARIO!G$2:G456,"C"&amp;CxCyP!A131,DIARIO!$I$2:$I$328)</f>
        <v>0</v>
      </c>
      <c r="I131" s="21">
        <f t="shared" ca="1" si="4"/>
        <v>0</v>
      </c>
    </row>
    <row r="132" spans="1:9" x14ac:dyDescent="0.25">
      <c r="A132" s="2">
        <f>+CONFIG!D132</f>
        <v>0</v>
      </c>
      <c r="B132" s="2" t="str">
        <f>+UPPER(CONFIG!E132)</f>
        <v/>
      </c>
      <c r="C132" s="19">
        <f>+SUMIF(DIARIO!G131:G457,"P"&amp;CxCyP!A132,DIARIO!$H$2:$H$328)</f>
        <v>0</v>
      </c>
      <c r="D132" s="19">
        <f>+SUMIF(DIARIO!G131:G457,"P"&amp;CxCyP!A132,DIARIO!$I$2:$I$328)</f>
        <v>0</v>
      </c>
      <c r="E132" s="21">
        <f t="shared" ref="E132:E195" si="5">+D132-C132</f>
        <v>0</v>
      </c>
      <c r="F132" s="20"/>
      <c r="G132" s="19">
        <f ca="1">+SUMIF(DIARIO!G$2:G457,"C"&amp;CxCyP!A132,DIARIO!$H$2:$H$328)</f>
        <v>0</v>
      </c>
      <c r="H132" s="19">
        <f ca="1">+SUMIF(DIARIO!G$2:G457,"C"&amp;CxCyP!A132,DIARIO!$I$2:$I$328)</f>
        <v>0</v>
      </c>
      <c r="I132" s="21">
        <f t="shared" ref="I132:I195" ca="1" si="6">+G132-H132</f>
        <v>0</v>
      </c>
    </row>
    <row r="133" spans="1:9" x14ac:dyDescent="0.25">
      <c r="A133" s="2">
        <f>+CONFIG!D133</f>
        <v>0</v>
      </c>
      <c r="B133" s="2" t="str">
        <f>+UPPER(CONFIG!E133)</f>
        <v/>
      </c>
      <c r="C133" s="19">
        <f>+SUMIF(DIARIO!G132:G458,"P"&amp;CxCyP!A133,DIARIO!$H$2:$H$328)</f>
        <v>0</v>
      </c>
      <c r="D133" s="19">
        <f>+SUMIF(DIARIO!G132:G458,"P"&amp;CxCyP!A133,DIARIO!$I$2:$I$328)</f>
        <v>0</v>
      </c>
      <c r="E133" s="21">
        <f t="shared" si="5"/>
        <v>0</v>
      </c>
      <c r="F133" s="20"/>
      <c r="G133" s="19">
        <f ca="1">+SUMIF(DIARIO!G$2:G458,"C"&amp;CxCyP!A133,DIARIO!$H$2:$H$328)</f>
        <v>0</v>
      </c>
      <c r="H133" s="19">
        <f ca="1">+SUMIF(DIARIO!G$2:G458,"C"&amp;CxCyP!A133,DIARIO!$I$2:$I$328)</f>
        <v>0</v>
      </c>
      <c r="I133" s="21">
        <f t="shared" ca="1" si="6"/>
        <v>0</v>
      </c>
    </row>
    <row r="134" spans="1:9" x14ac:dyDescent="0.25">
      <c r="A134" s="2">
        <f>+CONFIG!D134</f>
        <v>0</v>
      </c>
      <c r="B134" s="2" t="str">
        <f>+UPPER(CONFIG!E134)</f>
        <v/>
      </c>
      <c r="C134" s="19">
        <f>+SUMIF(DIARIO!G133:G459,"P"&amp;CxCyP!A134,DIARIO!$H$2:$H$328)</f>
        <v>0</v>
      </c>
      <c r="D134" s="19">
        <f>+SUMIF(DIARIO!G133:G459,"P"&amp;CxCyP!A134,DIARIO!$I$2:$I$328)</f>
        <v>0</v>
      </c>
      <c r="E134" s="21">
        <f t="shared" si="5"/>
        <v>0</v>
      </c>
      <c r="F134" s="20"/>
      <c r="G134" s="19">
        <f ca="1">+SUMIF(DIARIO!G$2:G459,"C"&amp;CxCyP!A134,DIARIO!$H$2:$H$328)</f>
        <v>0</v>
      </c>
      <c r="H134" s="19">
        <f ca="1">+SUMIF(DIARIO!G$2:G459,"C"&amp;CxCyP!A134,DIARIO!$I$2:$I$328)</f>
        <v>0</v>
      </c>
      <c r="I134" s="21">
        <f t="shared" ca="1" si="6"/>
        <v>0</v>
      </c>
    </row>
    <row r="135" spans="1:9" x14ac:dyDescent="0.25">
      <c r="A135" s="2">
        <f>+CONFIG!D135</f>
        <v>0</v>
      </c>
      <c r="B135" s="2" t="str">
        <f>+UPPER(CONFIG!E135)</f>
        <v/>
      </c>
      <c r="C135" s="19">
        <f>+SUMIF(DIARIO!G134:G460,"P"&amp;CxCyP!A135,DIARIO!$H$2:$H$328)</f>
        <v>0</v>
      </c>
      <c r="D135" s="19">
        <f>+SUMIF(DIARIO!G134:G460,"P"&amp;CxCyP!A135,DIARIO!$I$2:$I$328)</f>
        <v>0</v>
      </c>
      <c r="E135" s="21">
        <f t="shared" si="5"/>
        <v>0</v>
      </c>
      <c r="F135" s="20"/>
      <c r="G135" s="19">
        <f ca="1">+SUMIF(DIARIO!G$2:G460,"C"&amp;CxCyP!A135,DIARIO!$H$2:$H$328)</f>
        <v>0</v>
      </c>
      <c r="H135" s="19">
        <f ca="1">+SUMIF(DIARIO!G$2:G460,"C"&amp;CxCyP!A135,DIARIO!$I$2:$I$328)</f>
        <v>0</v>
      </c>
      <c r="I135" s="21">
        <f t="shared" ca="1" si="6"/>
        <v>0</v>
      </c>
    </row>
    <row r="136" spans="1:9" x14ac:dyDescent="0.25">
      <c r="A136" s="2">
        <f>+CONFIG!D136</f>
        <v>0</v>
      </c>
      <c r="B136" s="2" t="str">
        <f>+UPPER(CONFIG!E136)</f>
        <v/>
      </c>
      <c r="C136" s="19">
        <f>+SUMIF(DIARIO!G135:G461,"P"&amp;CxCyP!A136,DIARIO!$H$2:$H$328)</f>
        <v>0</v>
      </c>
      <c r="D136" s="19">
        <f>+SUMIF(DIARIO!G135:G461,"P"&amp;CxCyP!A136,DIARIO!$I$2:$I$328)</f>
        <v>0</v>
      </c>
      <c r="E136" s="21">
        <f t="shared" si="5"/>
        <v>0</v>
      </c>
      <c r="F136" s="20"/>
      <c r="G136" s="19">
        <f ca="1">+SUMIF(DIARIO!G$2:G461,"C"&amp;CxCyP!A136,DIARIO!$H$2:$H$328)</f>
        <v>0</v>
      </c>
      <c r="H136" s="19">
        <f ca="1">+SUMIF(DIARIO!G$2:G461,"C"&amp;CxCyP!A136,DIARIO!$I$2:$I$328)</f>
        <v>0</v>
      </c>
      <c r="I136" s="21">
        <f t="shared" ca="1" si="6"/>
        <v>0</v>
      </c>
    </row>
    <row r="137" spans="1:9" x14ac:dyDescent="0.25">
      <c r="A137" s="2">
        <f>+CONFIG!D137</f>
        <v>0</v>
      </c>
      <c r="B137" s="2" t="str">
        <f>+UPPER(CONFIG!E137)</f>
        <v/>
      </c>
      <c r="C137" s="19">
        <f>+SUMIF(DIARIO!G136:G462,"P"&amp;CxCyP!A137,DIARIO!$H$2:$H$328)</f>
        <v>0</v>
      </c>
      <c r="D137" s="19">
        <f>+SUMIF(DIARIO!G136:G462,"P"&amp;CxCyP!A137,DIARIO!$I$2:$I$328)</f>
        <v>0</v>
      </c>
      <c r="E137" s="21">
        <f t="shared" si="5"/>
        <v>0</v>
      </c>
      <c r="F137" s="20"/>
      <c r="G137" s="19">
        <f ca="1">+SUMIF(DIARIO!G$2:G462,"C"&amp;CxCyP!A137,DIARIO!$H$2:$H$328)</f>
        <v>0</v>
      </c>
      <c r="H137" s="19">
        <f ca="1">+SUMIF(DIARIO!G$2:G462,"C"&amp;CxCyP!A137,DIARIO!$I$2:$I$328)</f>
        <v>0</v>
      </c>
      <c r="I137" s="21">
        <f t="shared" ca="1" si="6"/>
        <v>0</v>
      </c>
    </row>
    <row r="138" spans="1:9" x14ac:dyDescent="0.25">
      <c r="A138" s="2">
        <f>+CONFIG!D138</f>
        <v>0</v>
      </c>
      <c r="B138" s="2" t="str">
        <f>+UPPER(CONFIG!E138)</f>
        <v/>
      </c>
      <c r="C138" s="19">
        <f>+SUMIF(DIARIO!G137:G463,"P"&amp;CxCyP!A138,DIARIO!$H$2:$H$328)</f>
        <v>0</v>
      </c>
      <c r="D138" s="19">
        <f>+SUMIF(DIARIO!G137:G463,"P"&amp;CxCyP!A138,DIARIO!$I$2:$I$328)</f>
        <v>0</v>
      </c>
      <c r="E138" s="21">
        <f t="shared" si="5"/>
        <v>0</v>
      </c>
      <c r="F138" s="20"/>
      <c r="G138" s="19">
        <f ca="1">+SUMIF(DIARIO!G$2:G463,"C"&amp;CxCyP!A138,DIARIO!$H$2:$H$328)</f>
        <v>0</v>
      </c>
      <c r="H138" s="19">
        <f ca="1">+SUMIF(DIARIO!G$2:G463,"C"&amp;CxCyP!A138,DIARIO!$I$2:$I$328)</f>
        <v>0</v>
      </c>
      <c r="I138" s="21">
        <f t="shared" ca="1" si="6"/>
        <v>0</v>
      </c>
    </row>
    <row r="139" spans="1:9" x14ac:dyDescent="0.25">
      <c r="A139" s="2">
        <f>+CONFIG!D139</f>
        <v>0</v>
      </c>
      <c r="B139" s="2" t="str">
        <f>+UPPER(CONFIG!E139)</f>
        <v/>
      </c>
      <c r="C139" s="19">
        <f>+SUMIF(DIARIO!G138:G464,"P"&amp;CxCyP!A139,DIARIO!$H$2:$H$328)</f>
        <v>0</v>
      </c>
      <c r="D139" s="19">
        <f>+SUMIF(DIARIO!G138:G464,"P"&amp;CxCyP!A139,DIARIO!$I$2:$I$328)</f>
        <v>0</v>
      </c>
      <c r="E139" s="21">
        <f t="shared" si="5"/>
        <v>0</v>
      </c>
      <c r="F139" s="20"/>
      <c r="G139" s="19">
        <f ca="1">+SUMIF(DIARIO!G$2:G464,"C"&amp;CxCyP!A139,DIARIO!$H$2:$H$328)</f>
        <v>0</v>
      </c>
      <c r="H139" s="19">
        <f ca="1">+SUMIF(DIARIO!G$2:G464,"C"&amp;CxCyP!A139,DIARIO!$I$2:$I$328)</f>
        <v>0</v>
      </c>
      <c r="I139" s="21">
        <f t="shared" ca="1" si="6"/>
        <v>0</v>
      </c>
    </row>
    <row r="140" spans="1:9" x14ac:dyDescent="0.25">
      <c r="A140" s="2">
        <f>+CONFIG!D140</f>
        <v>0</v>
      </c>
      <c r="B140" s="2" t="str">
        <f>+UPPER(CONFIG!E140)</f>
        <v/>
      </c>
      <c r="C140" s="19">
        <f>+SUMIF(DIARIO!G139:G465,"P"&amp;CxCyP!A140,DIARIO!$H$2:$H$328)</f>
        <v>0</v>
      </c>
      <c r="D140" s="19">
        <f>+SUMIF(DIARIO!G139:G465,"P"&amp;CxCyP!A140,DIARIO!$I$2:$I$328)</f>
        <v>0</v>
      </c>
      <c r="E140" s="21">
        <f t="shared" si="5"/>
        <v>0</v>
      </c>
      <c r="F140" s="20"/>
      <c r="G140" s="19">
        <f ca="1">+SUMIF(DIARIO!G$2:G465,"C"&amp;CxCyP!A140,DIARIO!$H$2:$H$328)</f>
        <v>0</v>
      </c>
      <c r="H140" s="19">
        <f ca="1">+SUMIF(DIARIO!G$2:G465,"C"&amp;CxCyP!A140,DIARIO!$I$2:$I$328)</f>
        <v>0</v>
      </c>
      <c r="I140" s="21">
        <f t="shared" ca="1" si="6"/>
        <v>0</v>
      </c>
    </row>
    <row r="141" spans="1:9" x14ac:dyDescent="0.25">
      <c r="A141" s="2">
        <f>+CONFIG!D141</f>
        <v>0</v>
      </c>
      <c r="B141" s="2" t="str">
        <f>+UPPER(CONFIG!E141)</f>
        <v/>
      </c>
      <c r="C141" s="19">
        <f>+SUMIF(DIARIO!G140:G466,"P"&amp;CxCyP!A141,DIARIO!$H$2:$H$328)</f>
        <v>0</v>
      </c>
      <c r="D141" s="19">
        <f>+SUMIF(DIARIO!G140:G466,"P"&amp;CxCyP!A141,DIARIO!$I$2:$I$328)</f>
        <v>0</v>
      </c>
      <c r="E141" s="21">
        <f t="shared" si="5"/>
        <v>0</v>
      </c>
      <c r="F141" s="20"/>
      <c r="G141" s="19">
        <f ca="1">+SUMIF(DIARIO!G$2:G466,"C"&amp;CxCyP!A141,DIARIO!$H$2:$H$328)</f>
        <v>0</v>
      </c>
      <c r="H141" s="19">
        <f ca="1">+SUMIF(DIARIO!G$2:G466,"C"&amp;CxCyP!A141,DIARIO!$I$2:$I$328)</f>
        <v>0</v>
      </c>
      <c r="I141" s="21">
        <f t="shared" ca="1" si="6"/>
        <v>0</v>
      </c>
    </row>
    <row r="142" spans="1:9" x14ac:dyDescent="0.25">
      <c r="A142" s="2">
        <f>+CONFIG!D142</f>
        <v>0</v>
      </c>
      <c r="B142" s="2" t="str">
        <f>+UPPER(CONFIG!E142)</f>
        <v/>
      </c>
      <c r="C142" s="19">
        <f>+SUMIF(DIARIO!G141:G467,"P"&amp;CxCyP!A142,DIARIO!$H$2:$H$328)</f>
        <v>0</v>
      </c>
      <c r="D142" s="19">
        <f>+SUMIF(DIARIO!G141:G467,"P"&amp;CxCyP!A142,DIARIO!$I$2:$I$328)</f>
        <v>0</v>
      </c>
      <c r="E142" s="21">
        <f t="shared" si="5"/>
        <v>0</v>
      </c>
      <c r="F142" s="20"/>
      <c r="G142" s="19">
        <f ca="1">+SUMIF(DIARIO!G$2:G467,"C"&amp;CxCyP!A142,DIARIO!$H$2:$H$328)</f>
        <v>0</v>
      </c>
      <c r="H142" s="19">
        <f ca="1">+SUMIF(DIARIO!G$2:G467,"C"&amp;CxCyP!A142,DIARIO!$I$2:$I$328)</f>
        <v>0</v>
      </c>
      <c r="I142" s="21">
        <f t="shared" ca="1" si="6"/>
        <v>0</v>
      </c>
    </row>
    <row r="143" spans="1:9" x14ac:dyDescent="0.25">
      <c r="A143" s="2">
        <f>+CONFIG!D143</f>
        <v>0</v>
      </c>
      <c r="B143" s="2" t="str">
        <f>+UPPER(CONFIG!E143)</f>
        <v/>
      </c>
      <c r="C143" s="19">
        <f>+SUMIF(DIARIO!G142:G468,"P"&amp;CxCyP!A143,DIARIO!$H$2:$H$328)</f>
        <v>0</v>
      </c>
      <c r="D143" s="19">
        <f>+SUMIF(DIARIO!G142:G468,"P"&amp;CxCyP!A143,DIARIO!$I$2:$I$328)</f>
        <v>0</v>
      </c>
      <c r="E143" s="21">
        <f t="shared" si="5"/>
        <v>0</v>
      </c>
      <c r="F143" s="20"/>
      <c r="G143" s="19">
        <f ca="1">+SUMIF(DIARIO!G$2:G468,"C"&amp;CxCyP!A143,DIARIO!$H$2:$H$328)</f>
        <v>0</v>
      </c>
      <c r="H143" s="19">
        <f ca="1">+SUMIF(DIARIO!G$2:G468,"C"&amp;CxCyP!A143,DIARIO!$I$2:$I$328)</f>
        <v>0</v>
      </c>
      <c r="I143" s="21">
        <f t="shared" ca="1" si="6"/>
        <v>0</v>
      </c>
    </row>
    <row r="144" spans="1:9" x14ac:dyDescent="0.25">
      <c r="A144" s="2">
        <f>+CONFIG!D144</f>
        <v>0</v>
      </c>
      <c r="B144" s="2" t="str">
        <f>+UPPER(CONFIG!E144)</f>
        <v/>
      </c>
      <c r="C144" s="19">
        <f>+SUMIF(DIARIO!G143:G469,"P"&amp;CxCyP!A144,DIARIO!$H$2:$H$328)</f>
        <v>0</v>
      </c>
      <c r="D144" s="19">
        <f>+SUMIF(DIARIO!G143:G469,"P"&amp;CxCyP!A144,DIARIO!$I$2:$I$328)</f>
        <v>0</v>
      </c>
      <c r="E144" s="21">
        <f t="shared" si="5"/>
        <v>0</v>
      </c>
      <c r="F144" s="20"/>
      <c r="G144" s="19">
        <f ca="1">+SUMIF(DIARIO!G$2:G469,"C"&amp;CxCyP!A144,DIARIO!$H$2:$H$328)</f>
        <v>0</v>
      </c>
      <c r="H144" s="19">
        <f ca="1">+SUMIF(DIARIO!G$2:G469,"C"&amp;CxCyP!A144,DIARIO!$I$2:$I$328)</f>
        <v>0</v>
      </c>
      <c r="I144" s="21">
        <f t="shared" ca="1" si="6"/>
        <v>0</v>
      </c>
    </row>
    <row r="145" spans="1:9" x14ac:dyDescent="0.25">
      <c r="A145" s="2">
        <f>+CONFIG!D145</f>
        <v>0</v>
      </c>
      <c r="B145" s="2" t="str">
        <f>+UPPER(CONFIG!E145)</f>
        <v/>
      </c>
      <c r="C145" s="19">
        <f>+SUMIF(DIARIO!G144:G470,"P"&amp;CxCyP!A145,DIARIO!$H$2:$H$328)</f>
        <v>0</v>
      </c>
      <c r="D145" s="19">
        <f>+SUMIF(DIARIO!G144:G470,"P"&amp;CxCyP!A145,DIARIO!$I$2:$I$328)</f>
        <v>0</v>
      </c>
      <c r="E145" s="21">
        <f t="shared" si="5"/>
        <v>0</v>
      </c>
      <c r="F145" s="20"/>
      <c r="G145" s="19">
        <f ca="1">+SUMIF(DIARIO!G$2:G470,"C"&amp;CxCyP!A145,DIARIO!$H$2:$H$328)</f>
        <v>0</v>
      </c>
      <c r="H145" s="19">
        <f ca="1">+SUMIF(DIARIO!G$2:G470,"C"&amp;CxCyP!A145,DIARIO!$I$2:$I$328)</f>
        <v>0</v>
      </c>
      <c r="I145" s="21">
        <f t="shared" ca="1" si="6"/>
        <v>0</v>
      </c>
    </row>
    <row r="146" spans="1:9" x14ac:dyDescent="0.25">
      <c r="A146" s="2">
        <f>+CONFIG!D146</f>
        <v>0</v>
      </c>
      <c r="B146" s="2" t="str">
        <f>+UPPER(CONFIG!E146)</f>
        <v/>
      </c>
      <c r="C146" s="19">
        <f>+SUMIF(DIARIO!G145:G471,"P"&amp;CxCyP!A146,DIARIO!$H$2:$H$328)</f>
        <v>0</v>
      </c>
      <c r="D146" s="19">
        <f>+SUMIF(DIARIO!G145:G471,"P"&amp;CxCyP!A146,DIARIO!$I$2:$I$328)</f>
        <v>0</v>
      </c>
      <c r="E146" s="21">
        <f t="shared" si="5"/>
        <v>0</v>
      </c>
      <c r="F146" s="20"/>
      <c r="G146" s="19">
        <f ca="1">+SUMIF(DIARIO!G$2:G471,"C"&amp;CxCyP!A146,DIARIO!$H$2:$H$328)</f>
        <v>0</v>
      </c>
      <c r="H146" s="19">
        <f ca="1">+SUMIF(DIARIO!G$2:G471,"C"&amp;CxCyP!A146,DIARIO!$I$2:$I$328)</f>
        <v>0</v>
      </c>
      <c r="I146" s="21">
        <f t="shared" ca="1" si="6"/>
        <v>0</v>
      </c>
    </row>
    <row r="147" spans="1:9" x14ac:dyDescent="0.25">
      <c r="A147" s="2">
        <f>+CONFIG!D147</f>
        <v>0</v>
      </c>
      <c r="B147" s="2" t="str">
        <f>+UPPER(CONFIG!E147)</f>
        <v/>
      </c>
      <c r="C147" s="19">
        <f>+SUMIF(DIARIO!G146:G472,"P"&amp;CxCyP!A147,DIARIO!$H$2:$H$328)</f>
        <v>0</v>
      </c>
      <c r="D147" s="19">
        <f>+SUMIF(DIARIO!G146:G472,"P"&amp;CxCyP!A147,DIARIO!$I$2:$I$328)</f>
        <v>0</v>
      </c>
      <c r="E147" s="21">
        <f t="shared" si="5"/>
        <v>0</v>
      </c>
      <c r="F147" s="20"/>
      <c r="G147" s="19">
        <f ca="1">+SUMIF(DIARIO!G$2:G472,"C"&amp;CxCyP!A147,DIARIO!$H$2:$H$328)</f>
        <v>0</v>
      </c>
      <c r="H147" s="19">
        <f ca="1">+SUMIF(DIARIO!G$2:G472,"C"&amp;CxCyP!A147,DIARIO!$I$2:$I$328)</f>
        <v>0</v>
      </c>
      <c r="I147" s="21">
        <f t="shared" ca="1" si="6"/>
        <v>0</v>
      </c>
    </row>
    <row r="148" spans="1:9" x14ac:dyDescent="0.25">
      <c r="A148" s="2">
        <f>+CONFIG!D148</f>
        <v>0</v>
      </c>
      <c r="B148" s="2" t="str">
        <f>+UPPER(CONFIG!E148)</f>
        <v/>
      </c>
      <c r="C148" s="19">
        <f>+SUMIF(DIARIO!G147:G473,"P"&amp;CxCyP!A148,DIARIO!$H$2:$H$328)</f>
        <v>0</v>
      </c>
      <c r="D148" s="19">
        <f>+SUMIF(DIARIO!G147:G473,"P"&amp;CxCyP!A148,DIARIO!$I$2:$I$328)</f>
        <v>0</v>
      </c>
      <c r="E148" s="21">
        <f t="shared" si="5"/>
        <v>0</v>
      </c>
      <c r="F148" s="20"/>
      <c r="G148" s="19">
        <f ca="1">+SUMIF(DIARIO!G$2:G473,"C"&amp;CxCyP!A148,DIARIO!$H$2:$H$328)</f>
        <v>0</v>
      </c>
      <c r="H148" s="19">
        <f ca="1">+SUMIF(DIARIO!G$2:G473,"C"&amp;CxCyP!A148,DIARIO!$I$2:$I$328)</f>
        <v>0</v>
      </c>
      <c r="I148" s="21">
        <f t="shared" ca="1" si="6"/>
        <v>0</v>
      </c>
    </row>
    <row r="149" spans="1:9" x14ac:dyDescent="0.25">
      <c r="A149" s="2">
        <f>+CONFIG!D149</f>
        <v>0</v>
      </c>
      <c r="B149" s="2" t="str">
        <f>+UPPER(CONFIG!E149)</f>
        <v/>
      </c>
      <c r="C149" s="19">
        <f>+SUMIF(DIARIO!G148:G474,"P"&amp;CxCyP!A149,DIARIO!$H$2:$H$328)</f>
        <v>0</v>
      </c>
      <c r="D149" s="19">
        <f>+SUMIF(DIARIO!G148:G474,"P"&amp;CxCyP!A149,DIARIO!$I$2:$I$328)</f>
        <v>0</v>
      </c>
      <c r="E149" s="21">
        <f t="shared" si="5"/>
        <v>0</v>
      </c>
      <c r="F149" s="20"/>
      <c r="G149" s="19">
        <f ca="1">+SUMIF(DIARIO!G$2:G474,"C"&amp;CxCyP!A149,DIARIO!$H$2:$H$328)</f>
        <v>0</v>
      </c>
      <c r="H149" s="19">
        <f ca="1">+SUMIF(DIARIO!G$2:G474,"C"&amp;CxCyP!A149,DIARIO!$I$2:$I$328)</f>
        <v>0</v>
      </c>
      <c r="I149" s="21">
        <f t="shared" ca="1" si="6"/>
        <v>0</v>
      </c>
    </row>
    <row r="150" spans="1:9" x14ac:dyDescent="0.25">
      <c r="A150" s="2">
        <f>+CONFIG!D150</f>
        <v>0</v>
      </c>
      <c r="B150" s="2" t="str">
        <f>+UPPER(CONFIG!E150)</f>
        <v/>
      </c>
      <c r="C150" s="19">
        <f>+SUMIF(DIARIO!G149:G475,"P"&amp;CxCyP!A150,DIARIO!$H$2:$H$328)</f>
        <v>0</v>
      </c>
      <c r="D150" s="19">
        <f>+SUMIF(DIARIO!G149:G475,"P"&amp;CxCyP!A150,DIARIO!$I$2:$I$328)</f>
        <v>0</v>
      </c>
      <c r="E150" s="21">
        <f t="shared" si="5"/>
        <v>0</v>
      </c>
      <c r="F150" s="20"/>
      <c r="G150" s="19">
        <f ca="1">+SUMIF(DIARIO!G$2:G475,"C"&amp;CxCyP!A150,DIARIO!$H$2:$H$328)</f>
        <v>0</v>
      </c>
      <c r="H150" s="19">
        <f ca="1">+SUMIF(DIARIO!G$2:G475,"C"&amp;CxCyP!A150,DIARIO!$I$2:$I$328)</f>
        <v>0</v>
      </c>
      <c r="I150" s="21">
        <f t="shared" ca="1" si="6"/>
        <v>0</v>
      </c>
    </row>
    <row r="151" spans="1:9" x14ac:dyDescent="0.25">
      <c r="A151" s="2">
        <f>+CONFIG!D151</f>
        <v>0</v>
      </c>
      <c r="B151" s="2" t="str">
        <f>+UPPER(CONFIG!E151)</f>
        <v/>
      </c>
      <c r="C151" s="19">
        <f>+SUMIF(DIARIO!G150:G476,"P"&amp;CxCyP!A151,DIARIO!$H$2:$H$328)</f>
        <v>0</v>
      </c>
      <c r="D151" s="19">
        <f>+SUMIF(DIARIO!G150:G476,"P"&amp;CxCyP!A151,DIARIO!$I$2:$I$328)</f>
        <v>0</v>
      </c>
      <c r="E151" s="21">
        <f t="shared" si="5"/>
        <v>0</v>
      </c>
      <c r="F151" s="20"/>
      <c r="G151" s="19">
        <f ca="1">+SUMIF(DIARIO!G$2:G476,"C"&amp;CxCyP!A151,DIARIO!$H$2:$H$328)</f>
        <v>0</v>
      </c>
      <c r="H151" s="19">
        <f ca="1">+SUMIF(DIARIO!G$2:G476,"C"&amp;CxCyP!A151,DIARIO!$I$2:$I$328)</f>
        <v>0</v>
      </c>
      <c r="I151" s="21">
        <f t="shared" ca="1" si="6"/>
        <v>0</v>
      </c>
    </row>
    <row r="152" spans="1:9" x14ac:dyDescent="0.25">
      <c r="A152" s="2">
        <f>+CONFIG!D152</f>
        <v>0</v>
      </c>
      <c r="B152" s="2" t="str">
        <f>+UPPER(CONFIG!E152)</f>
        <v/>
      </c>
      <c r="C152" s="19">
        <f>+SUMIF(DIARIO!G151:G477,"P"&amp;CxCyP!A152,DIARIO!$H$2:$H$328)</f>
        <v>0</v>
      </c>
      <c r="D152" s="19">
        <f>+SUMIF(DIARIO!G151:G477,"P"&amp;CxCyP!A152,DIARIO!$I$2:$I$328)</f>
        <v>0</v>
      </c>
      <c r="E152" s="21">
        <f t="shared" si="5"/>
        <v>0</v>
      </c>
      <c r="F152" s="20"/>
      <c r="G152" s="19">
        <f ca="1">+SUMIF(DIARIO!G$2:G477,"C"&amp;CxCyP!A152,DIARIO!$H$2:$H$328)</f>
        <v>0</v>
      </c>
      <c r="H152" s="19">
        <f ca="1">+SUMIF(DIARIO!G$2:G477,"C"&amp;CxCyP!A152,DIARIO!$I$2:$I$328)</f>
        <v>0</v>
      </c>
      <c r="I152" s="21">
        <f t="shared" ca="1" si="6"/>
        <v>0</v>
      </c>
    </row>
    <row r="153" spans="1:9" x14ac:dyDescent="0.25">
      <c r="A153" s="2">
        <f>+CONFIG!D153</f>
        <v>0</v>
      </c>
      <c r="B153" s="2" t="str">
        <f>+UPPER(CONFIG!E153)</f>
        <v/>
      </c>
      <c r="C153" s="19">
        <f>+SUMIF(DIARIO!G152:G478,"P"&amp;CxCyP!A153,DIARIO!$H$2:$H$328)</f>
        <v>0</v>
      </c>
      <c r="D153" s="19">
        <f>+SUMIF(DIARIO!G152:G478,"P"&amp;CxCyP!A153,DIARIO!$I$2:$I$328)</f>
        <v>0</v>
      </c>
      <c r="E153" s="21">
        <f t="shared" si="5"/>
        <v>0</v>
      </c>
      <c r="F153" s="20"/>
      <c r="G153" s="19">
        <f ca="1">+SUMIF(DIARIO!G$2:G478,"C"&amp;CxCyP!A153,DIARIO!$H$2:$H$328)</f>
        <v>0</v>
      </c>
      <c r="H153" s="19">
        <f ca="1">+SUMIF(DIARIO!G$2:G478,"C"&amp;CxCyP!A153,DIARIO!$I$2:$I$328)</f>
        <v>0</v>
      </c>
      <c r="I153" s="21">
        <f t="shared" ca="1" si="6"/>
        <v>0</v>
      </c>
    </row>
    <row r="154" spans="1:9" x14ac:dyDescent="0.25">
      <c r="A154" s="2">
        <f>+CONFIG!D154</f>
        <v>0</v>
      </c>
      <c r="B154" s="2" t="str">
        <f>+UPPER(CONFIG!E154)</f>
        <v/>
      </c>
      <c r="C154" s="19">
        <f>+SUMIF(DIARIO!G153:G479,"P"&amp;CxCyP!A154,DIARIO!$H$2:$H$328)</f>
        <v>0</v>
      </c>
      <c r="D154" s="19">
        <f>+SUMIF(DIARIO!G153:G479,"P"&amp;CxCyP!A154,DIARIO!$I$2:$I$328)</f>
        <v>0</v>
      </c>
      <c r="E154" s="21">
        <f t="shared" si="5"/>
        <v>0</v>
      </c>
      <c r="F154" s="20"/>
      <c r="G154" s="19">
        <f ca="1">+SUMIF(DIARIO!G$2:G479,"C"&amp;CxCyP!A154,DIARIO!$H$2:$H$328)</f>
        <v>0</v>
      </c>
      <c r="H154" s="19">
        <f ca="1">+SUMIF(DIARIO!G$2:G479,"C"&amp;CxCyP!A154,DIARIO!$I$2:$I$328)</f>
        <v>0</v>
      </c>
      <c r="I154" s="21">
        <f t="shared" ca="1" si="6"/>
        <v>0</v>
      </c>
    </row>
    <row r="155" spans="1:9" x14ac:dyDescent="0.25">
      <c r="A155" s="2">
        <f>+CONFIG!D155</f>
        <v>0</v>
      </c>
      <c r="B155" s="2" t="str">
        <f>+UPPER(CONFIG!E155)</f>
        <v/>
      </c>
      <c r="C155" s="19">
        <f>+SUMIF(DIARIO!G154:G480,"P"&amp;CxCyP!A155,DIARIO!$H$2:$H$328)</f>
        <v>0</v>
      </c>
      <c r="D155" s="19">
        <f>+SUMIF(DIARIO!G154:G480,"P"&amp;CxCyP!A155,DIARIO!$I$2:$I$328)</f>
        <v>0</v>
      </c>
      <c r="E155" s="21">
        <f t="shared" si="5"/>
        <v>0</v>
      </c>
      <c r="F155" s="20"/>
      <c r="G155" s="19">
        <f ca="1">+SUMIF(DIARIO!G$2:G480,"C"&amp;CxCyP!A155,DIARIO!$H$2:$H$328)</f>
        <v>0</v>
      </c>
      <c r="H155" s="19">
        <f ca="1">+SUMIF(DIARIO!G$2:G480,"C"&amp;CxCyP!A155,DIARIO!$I$2:$I$328)</f>
        <v>0</v>
      </c>
      <c r="I155" s="21">
        <f t="shared" ca="1" si="6"/>
        <v>0</v>
      </c>
    </row>
    <row r="156" spans="1:9" x14ac:dyDescent="0.25">
      <c r="A156" s="2">
        <f>+CONFIG!D156</f>
        <v>0</v>
      </c>
      <c r="B156" s="2" t="str">
        <f>+UPPER(CONFIG!E156)</f>
        <v/>
      </c>
      <c r="C156" s="19">
        <f>+SUMIF(DIARIO!G155:G481,"P"&amp;CxCyP!A156,DIARIO!$H$2:$H$328)</f>
        <v>0</v>
      </c>
      <c r="D156" s="19">
        <f>+SUMIF(DIARIO!G155:G481,"P"&amp;CxCyP!A156,DIARIO!$I$2:$I$328)</f>
        <v>0</v>
      </c>
      <c r="E156" s="21">
        <f t="shared" si="5"/>
        <v>0</v>
      </c>
      <c r="F156" s="20"/>
      <c r="G156" s="19">
        <f ca="1">+SUMIF(DIARIO!G$2:G481,"C"&amp;CxCyP!A156,DIARIO!$H$2:$H$328)</f>
        <v>0</v>
      </c>
      <c r="H156" s="19">
        <f ca="1">+SUMIF(DIARIO!G$2:G481,"C"&amp;CxCyP!A156,DIARIO!$I$2:$I$328)</f>
        <v>0</v>
      </c>
      <c r="I156" s="21">
        <f t="shared" ca="1" si="6"/>
        <v>0</v>
      </c>
    </row>
    <row r="157" spans="1:9" x14ac:dyDescent="0.25">
      <c r="A157" s="2">
        <f>+CONFIG!D157</f>
        <v>0</v>
      </c>
      <c r="B157" s="2" t="str">
        <f>+UPPER(CONFIG!E157)</f>
        <v/>
      </c>
      <c r="C157" s="19">
        <f>+SUMIF(DIARIO!G156:G482,"P"&amp;CxCyP!A157,DIARIO!$H$2:$H$328)</f>
        <v>0</v>
      </c>
      <c r="D157" s="19">
        <f>+SUMIF(DIARIO!G156:G482,"P"&amp;CxCyP!A157,DIARIO!$I$2:$I$328)</f>
        <v>0</v>
      </c>
      <c r="E157" s="21">
        <f t="shared" si="5"/>
        <v>0</v>
      </c>
      <c r="F157" s="20"/>
      <c r="G157" s="19">
        <f ca="1">+SUMIF(DIARIO!G$2:G482,"C"&amp;CxCyP!A157,DIARIO!$H$2:$H$328)</f>
        <v>0</v>
      </c>
      <c r="H157" s="19">
        <f ca="1">+SUMIF(DIARIO!G$2:G482,"C"&amp;CxCyP!A157,DIARIO!$I$2:$I$328)</f>
        <v>0</v>
      </c>
      <c r="I157" s="21">
        <f t="shared" ca="1" si="6"/>
        <v>0</v>
      </c>
    </row>
    <row r="158" spans="1:9" x14ac:dyDescent="0.25">
      <c r="A158" s="2">
        <f>+CONFIG!D158</f>
        <v>0</v>
      </c>
      <c r="B158" s="2" t="str">
        <f>+UPPER(CONFIG!E158)</f>
        <v/>
      </c>
      <c r="C158" s="19">
        <f>+SUMIF(DIARIO!G157:G483,"P"&amp;CxCyP!A158,DIARIO!$H$2:$H$328)</f>
        <v>0</v>
      </c>
      <c r="D158" s="19">
        <f>+SUMIF(DIARIO!G157:G483,"P"&amp;CxCyP!A158,DIARIO!$I$2:$I$328)</f>
        <v>0</v>
      </c>
      <c r="E158" s="21">
        <f t="shared" si="5"/>
        <v>0</v>
      </c>
      <c r="F158" s="20"/>
      <c r="G158" s="19">
        <f ca="1">+SUMIF(DIARIO!G$2:G483,"C"&amp;CxCyP!A158,DIARIO!$H$2:$H$328)</f>
        <v>0</v>
      </c>
      <c r="H158" s="19">
        <f ca="1">+SUMIF(DIARIO!G$2:G483,"C"&amp;CxCyP!A158,DIARIO!$I$2:$I$328)</f>
        <v>0</v>
      </c>
      <c r="I158" s="21">
        <f t="shared" ca="1" si="6"/>
        <v>0</v>
      </c>
    </row>
    <row r="159" spans="1:9" x14ac:dyDescent="0.25">
      <c r="A159" s="2">
        <f>+CONFIG!D159</f>
        <v>0</v>
      </c>
      <c r="B159" s="2" t="str">
        <f>+UPPER(CONFIG!E159)</f>
        <v/>
      </c>
      <c r="C159" s="19">
        <f>+SUMIF(DIARIO!G158:G484,"P"&amp;CxCyP!A159,DIARIO!$H$2:$H$328)</f>
        <v>0</v>
      </c>
      <c r="D159" s="19">
        <f>+SUMIF(DIARIO!G158:G484,"P"&amp;CxCyP!A159,DIARIO!$I$2:$I$328)</f>
        <v>0</v>
      </c>
      <c r="E159" s="21">
        <f t="shared" si="5"/>
        <v>0</v>
      </c>
      <c r="F159" s="20"/>
      <c r="G159" s="19">
        <f ca="1">+SUMIF(DIARIO!G$2:G484,"C"&amp;CxCyP!A159,DIARIO!$H$2:$H$328)</f>
        <v>0</v>
      </c>
      <c r="H159" s="19">
        <f ca="1">+SUMIF(DIARIO!G$2:G484,"C"&amp;CxCyP!A159,DIARIO!$I$2:$I$328)</f>
        <v>0</v>
      </c>
      <c r="I159" s="21">
        <f t="shared" ca="1" si="6"/>
        <v>0</v>
      </c>
    </row>
    <row r="160" spans="1:9" x14ac:dyDescent="0.25">
      <c r="A160" s="2">
        <f>+CONFIG!D160</f>
        <v>0</v>
      </c>
      <c r="B160" s="2" t="str">
        <f>+UPPER(CONFIG!E160)</f>
        <v/>
      </c>
      <c r="C160" s="19">
        <f>+SUMIF(DIARIO!G159:G485,"P"&amp;CxCyP!A160,DIARIO!$H$2:$H$328)</f>
        <v>0</v>
      </c>
      <c r="D160" s="19">
        <f>+SUMIF(DIARIO!G159:G485,"P"&amp;CxCyP!A160,DIARIO!$I$2:$I$328)</f>
        <v>0</v>
      </c>
      <c r="E160" s="21">
        <f t="shared" si="5"/>
        <v>0</v>
      </c>
      <c r="F160" s="20"/>
      <c r="G160" s="19">
        <f ca="1">+SUMIF(DIARIO!G$2:G485,"C"&amp;CxCyP!A160,DIARIO!$H$2:$H$328)</f>
        <v>0</v>
      </c>
      <c r="H160" s="19">
        <f ca="1">+SUMIF(DIARIO!G$2:G485,"C"&amp;CxCyP!A160,DIARIO!$I$2:$I$328)</f>
        <v>0</v>
      </c>
      <c r="I160" s="21">
        <f t="shared" ca="1" si="6"/>
        <v>0</v>
      </c>
    </row>
    <row r="161" spans="1:9" x14ac:dyDescent="0.25">
      <c r="A161" s="2">
        <f>+CONFIG!D161</f>
        <v>0</v>
      </c>
      <c r="B161" s="2" t="str">
        <f>+UPPER(CONFIG!E161)</f>
        <v/>
      </c>
      <c r="C161" s="19">
        <f>+SUMIF(DIARIO!G160:G486,"P"&amp;CxCyP!A161,DIARIO!$H$2:$H$328)</f>
        <v>0</v>
      </c>
      <c r="D161" s="19">
        <f>+SUMIF(DIARIO!G160:G486,"P"&amp;CxCyP!A161,DIARIO!$I$2:$I$328)</f>
        <v>0</v>
      </c>
      <c r="E161" s="21">
        <f t="shared" si="5"/>
        <v>0</v>
      </c>
      <c r="F161" s="20"/>
      <c r="G161" s="19">
        <f ca="1">+SUMIF(DIARIO!G$2:G486,"C"&amp;CxCyP!A161,DIARIO!$H$2:$H$328)</f>
        <v>0</v>
      </c>
      <c r="H161" s="19">
        <f ca="1">+SUMIF(DIARIO!G$2:G486,"C"&amp;CxCyP!A161,DIARIO!$I$2:$I$328)</f>
        <v>0</v>
      </c>
      <c r="I161" s="21">
        <f t="shared" ca="1" si="6"/>
        <v>0</v>
      </c>
    </row>
    <row r="162" spans="1:9" x14ac:dyDescent="0.25">
      <c r="A162" s="2">
        <f>+CONFIG!D162</f>
        <v>0</v>
      </c>
      <c r="B162" s="2" t="str">
        <f>+UPPER(CONFIG!E162)</f>
        <v/>
      </c>
      <c r="C162" s="19">
        <f>+SUMIF(DIARIO!G161:G487,"P"&amp;CxCyP!A162,DIARIO!$H$2:$H$328)</f>
        <v>0</v>
      </c>
      <c r="D162" s="19">
        <f>+SUMIF(DIARIO!G161:G487,"P"&amp;CxCyP!A162,DIARIO!$I$2:$I$328)</f>
        <v>0</v>
      </c>
      <c r="E162" s="21">
        <f t="shared" si="5"/>
        <v>0</v>
      </c>
      <c r="F162" s="20"/>
      <c r="G162" s="19">
        <f ca="1">+SUMIF(DIARIO!G$2:G487,"C"&amp;CxCyP!A162,DIARIO!$H$2:$H$328)</f>
        <v>0</v>
      </c>
      <c r="H162" s="19">
        <f ca="1">+SUMIF(DIARIO!G$2:G487,"C"&amp;CxCyP!A162,DIARIO!$I$2:$I$328)</f>
        <v>0</v>
      </c>
      <c r="I162" s="21">
        <f t="shared" ca="1" si="6"/>
        <v>0</v>
      </c>
    </row>
    <row r="163" spans="1:9" x14ac:dyDescent="0.25">
      <c r="A163" s="2">
        <f>+CONFIG!D163</f>
        <v>0</v>
      </c>
      <c r="B163" s="2" t="str">
        <f>+UPPER(CONFIG!E163)</f>
        <v/>
      </c>
      <c r="C163" s="19">
        <f>+SUMIF(DIARIO!G162:G488,"P"&amp;CxCyP!A163,DIARIO!$H$2:$H$328)</f>
        <v>0</v>
      </c>
      <c r="D163" s="19">
        <f>+SUMIF(DIARIO!G162:G488,"P"&amp;CxCyP!A163,DIARIO!$I$2:$I$328)</f>
        <v>0</v>
      </c>
      <c r="E163" s="21">
        <f t="shared" si="5"/>
        <v>0</v>
      </c>
      <c r="F163" s="20"/>
      <c r="G163" s="19">
        <f ca="1">+SUMIF(DIARIO!G$2:G488,"C"&amp;CxCyP!A163,DIARIO!$H$2:$H$328)</f>
        <v>0</v>
      </c>
      <c r="H163" s="19">
        <f ca="1">+SUMIF(DIARIO!G$2:G488,"C"&amp;CxCyP!A163,DIARIO!$I$2:$I$328)</f>
        <v>0</v>
      </c>
      <c r="I163" s="21">
        <f t="shared" ca="1" si="6"/>
        <v>0</v>
      </c>
    </row>
    <row r="164" spans="1:9" x14ac:dyDescent="0.25">
      <c r="A164" s="2">
        <f>+CONFIG!D164</f>
        <v>0</v>
      </c>
      <c r="B164" s="2" t="str">
        <f>+UPPER(CONFIG!E164)</f>
        <v/>
      </c>
      <c r="C164" s="19">
        <f>+SUMIF(DIARIO!G163:G489,"P"&amp;CxCyP!A164,DIARIO!$H$2:$H$328)</f>
        <v>0</v>
      </c>
      <c r="D164" s="19">
        <f>+SUMIF(DIARIO!G163:G489,"P"&amp;CxCyP!A164,DIARIO!$I$2:$I$328)</f>
        <v>0</v>
      </c>
      <c r="E164" s="21">
        <f t="shared" si="5"/>
        <v>0</v>
      </c>
      <c r="F164" s="20"/>
      <c r="G164" s="19">
        <f ca="1">+SUMIF(DIARIO!G$2:G489,"C"&amp;CxCyP!A164,DIARIO!$H$2:$H$328)</f>
        <v>0</v>
      </c>
      <c r="H164" s="19">
        <f ca="1">+SUMIF(DIARIO!G$2:G489,"C"&amp;CxCyP!A164,DIARIO!$I$2:$I$328)</f>
        <v>0</v>
      </c>
      <c r="I164" s="21">
        <f t="shared" ca="1" si="6"/>
        <v>0</v>
      </c>
    </row>
    <row r="165" spans="1:9" x14ac:dyDescent="0.25">
      <c r="A165" s="2">
        <f>+CONFIG!D165</f>
        <v>0</v>
      </c>
      <c r="B165" s="2" t="str">
        <f>+UPPER(CONFIG!E165)</f>
        <v/>
      </c>
      <c r="C165" s="19">
        <f>+SUMIF(DIARIO!G164:G490,"P"&amp;CxCyP!A165,DIARIO!$H$2:$H$328)</f>
        <v>0</v>
      </c>
      <c r="D165" s="19">
        <f>+SUMIF(DIARIO!G164:G490,"P"&amp;CxCyP!A165,DIARIO!$I$2:$I$328)</f>
        <v>0</v>
      </c>
      <c r="E165" s="21">
        <f t="shared" si="5"/>
        <v>0</v>
      </c>
      <c r="F165" s="20"/>
      <c r="G165" s="19">
        <f ca="1">+SUMIF(DIARIO!G$2:G490,"C"&amp;CxCyP!A165,DIARIO!$H$2:$H$328)</f>
        <v>0</v>
      </c>
      <c r="H165" s="19">
        <f ca="1">+SUMIF(DIARIO!G$2:G490,"C"&amp;CxCyP!A165,DIARIO!$I$2:$I$328)</f>
        <v>0</v>
      </c>
      <c r="I165" s="21">
        <f t="shared" ca="1" si="6"/>
        <v>0</v>
      </c>
    </row>
    <row r="166" spans="1:9" x14ac:dyDescent="0.25">
      <c r="A166" s="2">
        <f>+CONFIG!D166</f>
        <v>0</v>
      </c>
      <c r="B166" s="2" t="str">
        <f>+UPPER(CONFIG!E166)</f>
        <v/>
      </c>
      <c r="C166" s="19">
        <f>+SUMIF(DIARIO!G165:G491,"P"&amp;CxCyP!A166,DIARIO!$H$2:$H$328)</f>
        <v>0</v>
      </c>
      <c r="D166" s="19">
        <f>+SUMIF(DIARIO!G165:G491,"P"&amp;CxCyP!A166,DIARIO!$I$2:$I$328)</f>
        <v>0</v>
      </c>
      <c r="E166" s="21">
        <f t="shared" si="5"/>
        <v>0</v>
      </c>
      <c r="F166" s="20"/>
      <c r="G166" s="19">
        <f ca="1">+SUMIF(DIARIO!G$2:G491,"C"&amp;CxCyP!A166,DIARIO!$H$2:$H$328)</f>
        <v>0</v>
      </c>
      <c r="H166" s="19">
        <f ca="1">+SUMIF(DIARIO!G$2:G491,"C"&amp;CxCyP!A166,DIARIO!$I$2:$I$328)</f>
        <v>0</v>
      </c>
      <c r="I166" s="21">
        <f t="shared" ca="1" si="6"/>
        <v>0</v>
      </c>
    </row>
    <row r="167" spans="1:9" x14ac:dyDescent="0.25">
      <c r="A167" s="2">
        <f>+CONFIG!D167</f>
        <v>0</v>
      </c>
      <c r="B167" s="2" t="str">
        <f>+UPPER(CONFIG!E167)</f>
        <v/>
      </c>
      <c r="C167" s="19">
        <f>+SUMIF(DIARIO!G166:G492,"P"&amp;CxCyP!A167,DIARIO!$H$2:$H$328)</f>
        <v>0</v>
      </c>
      <c r="D167" s="19">
        <f>+SUMIF(DIARIO!G166:G492,"P"&amp;CxCyP!A167,DIARIO!$I$2:$I$328)</f>
        <v>0</v>
      </c>
      <c r="E167" s="21">
        <f t="shared" si="5"/>
        <v>0</v>
      </c>
      <c r="F167" s="20"/>
      <c r="G167" s="19">
        <f ca="1">+SUMIF(DIARIO!G$2:G492,"C"&amp;CxCyP!A167,DIARIO!$H$2:$H$328)</f>
        <v>0</v>
      </c>
      <c r="H167" s="19">
        <f ca="1">+SUMIF(DIARIO!G$2:G492,"C"&amp;CxCyP!A167,DIARIO!$I$2:$I$328)</f>
        <v>0</v>
      </c>
      <c r="I167" s="21">
        <f t="shared" ca="1" si="6"/>
        <v>0</v>
      </c>
    </row>
    <row r="168" spans="1:9" x14ac:dyDescent="0.25">
      <c r="A168" s="2">
        <f>+CONFIG!D168</f>
        <v>0</v>
      </c>
      <c r="B168" s="2" t="str">
        <f>+UPPER(CONFIG!E168)</f>
        <v/>
      </c>
      <c r="C168" s="19">
        <f>+SUMIF(DIARIO!G167:G493,"P"&amp;CxCyP!A168,DIARIO!$H$2:$H$328)</f>
        <v>0</v>
      </c>
      <c r="D168" s="19">
        <f>+SUMIF(DIARIO!G167:G493,"P"&amp;CxCyP!A168,DIARIO!$I$2:$I$328)</f>
        <v>0</v>
      </c>
      <c r="E168" s="21">
        <f t="shared" si="5"/>
        <v>0</v>
      </c>
      <c r="F168" s="20"/>
      <c r="G168" s="19">
        <f ca="1">+SUMIF(DIARIO!G$2:G493,"C"&amp;CxCyP!A168,DIARIO!$H$2:$H$328)</f>
        <v>0</v>
      </c>
      <c r="H168" s="19">
        <f ca="1">+SUMIF(DIARIO!G$2:G493,"C"&amp;CxCyP!A168,DIARIO!$I$2:$I$328)</f>
        <v>0</v>
      </c>
      <c r="I168" s="21">
        <f t="shared" ca="1" si="6"/>
        <v>0</v>
      </c>
    </row>
    <row r="169" spans="1:9" x14ac:dyDescent="0.25">
      <c r="A169" s="2">
        <f>+CONFIG!D169</f>
        <v>0</v>
      </c>
      <c r="B169" s="2" t="str">
        <f>+UPPER(CONFIG!E169)</f>
        <v/>
      </c>
      <c r="C169" s="19">
        <f>+SUMIF(DIARIO!G168:G494,"P"&amp;CxCyP!A169,DIARIO!$H$2:$H$328)</f>
        <v>0</v>
      </c>
      <c r="D169" s="19">
        <f>+SUMIF(DIARIO!G168:G494,"P"&amp;CxCyP!A169,DIARIO!$I$2:$I$328)</f>
        <v>0</v>
      </c>
      <c r="E169" s="21">
        <f t="shared" si="5"/>
        <v>0</v>
      </c>
      <c r="F169" s="20"/>
      <c r="G169" s="19">
        <f ca="1">+SUMIF(DIARIO!G$2:G494,"C"&amp;CxCyP!A169,DIARIO!$H$2:$H$328)</f>
        <v>0</v>
      </c>
      <c r="H169" s="19">
        <f ca="1">+SUMIF(DIARIO!G$2:G494,"C"&amp;CxCyP!A169,DIARIO!$I$2:$I$328)</f>
        <v>0</v>
      </c>
      <c r="I169" s="21">
        <f t="shared" ca="1" si="6"/>
        <v>0</v>
      </c>
    </row>
    <row r="170" spans="1:9" x14ac:dyDescent="0.25">
      <c r="A170" s="2">
        <f>+CONFIG!D170</f>
        <v>0</v>
      </c>
      <c r="B170" s="2" t="str">
        <f>+UPPER(CONFIG!E170)</f>
        <v/>
      </c>
      <c r="C170" s="19">
        <f>+SUMIF(DIARIO!G169:G495,"P"&amp;CxCyP!A170,DIARIO!$H$2:$H$328)</f>
        <v>0</v>
      </c>
      <c r="D170" s="19">
        <f>+SUMIF(DIARIO!G169:G495,"P"&amp;CxCyP!A170,DIARIO!$I$2:$I$328)</f>
        <v>0</v>
      </c>
      <c r="E170" s="21">
        <f t="shared" si="5"/>
        <v>0</v>
      </c>
      <c r="F170" s="20"/>
      <c r="G170" s="19">
        <f ca="1">+SUMIF(DIARIO!G$2:G495,"C"&amp;CxCyP!A170,DIARIO!$H$2:$H$328)</f>
        <v>0</v>
      </c>
      <c r="H170" s="19">
        <f ca="1">+SUMIF(DIARIO!G$2:G495,"C"&amp;CxCyP!A170,DIARIO!$I$2:$I$328)</f>
        <v>0</v>
      </c>
      <c r="I170" s="21">
        <f t="shared" ca="1" si="6"/>
        <v>0</v>
      </c>
    </row>
    <row r="171" spans="1:9" x14ac:dyDescent="0.25">
      <c r="A171" s="2">
        <f>+CONFIG!D171</f>
        <v>0</v>
      </c>
      <c r="B171" s="2" t="str">
        <f>+UPPER(CONFIG!E171)</f>
        <v/>
      </c>
      <c r="C171" s="19">
        <f>+SUMIF(DIARIO!G170:G496,"P"&amp;CxCyP!A171,DIARIO!$H$2:$H$328)</f>
        <v>0</v>
      </c>
      <c r="D171" s="19">
        <f>+SUMIF(DIARIO!G170:G496,"P"&amp;CxCyP!A171,DIARIO!$I$2:$I$328)</f>
        <v>0</v>
      </c>
      <c r="E171" s="21">
        <f t="shared" si="5"/>
        <v>0</v>
      </c>
      <c r="F171" s="20"/>
      <c r="G171" s="19">
        <f ca="1">+SUMIF(DIARIO!G$2:G496,"C"&amp;CxCyP!A171,DIARIO!$H$2:$H$328)</f>
        <v>0</v>
      </c>
      <c r="H171" s="19">
        <f ca="1">+SUMIF(DIARIO!G$2:G496,"C"&amp;CxCyP!A171,DIARIO!$I$2:$I$328)</f>
        <v>0</v>
      </c>
      <c r="I171" s="21">
        <f t="shared" ca="1" si="6"/>
        <v>0</v>
      </c>
    </row>
    <row r="172" spans="1:9" x14ac:dyDescent="0.25">
      <c r="A172" s="2">
        <f>+CONFIG!D172</f>
        <v>0</v>
      </c>
      <c r="B172" s="2" t="str">
        <f>+UPPER(CONFIG!E172)</f>
        <v/>
      </c>
      <c r="C172" s="19">
        <f>+SUMIF(DIARIO!G171:G497,"P"&amp;CxCyP!A172,DIARIO!$H$2:$H$328)</f>
        <v>0</v>
      </c>
      <c r="D172" s="19">
        <f>+SUMIF(DIARIO!G171:G497,"P"&amp;CxCyP!A172,DIARIO!$I$2:$I$328)</f>
        <v>0</v>
      </c>
      <c r="E172" s="21">
        <f t="shared" si="5"/>
        <v>0</v>
      </c>
      <c r="F172" s="20"/>
      <c r="G172" s="19">
        <f ca="1">+SUMIF(DIARIO!G$2:G497,"C"&amp;CxCyP!A172,DIARIO!$H$2:$H$328)</f>
        <v>0</v>
      </c>
      <c r="H172" s="19">
        <f ca="1">+SUMIF(DIARIO!G$2:G497,"C"&amp;CxCyP!A172,DIARIO!$I$2:$I$328)</f>
        <v>0</v>
      </c>
      <c r="I172" s="21">
        <f t="shared" ca="1" si="6"/>
        <v>0</v>
      </c>
    </row>
    <row r="173" spans="1:9" x14ac:dyDescent="0.25">
      <c r="A173" s="2">
        <f>+CONFIG!D173</f>
        <v>0</v>
      </c>
      <c r="B173" s="2" t="str">
        <f>+UPPER(CONFIG!E173)</f>
        <v/>
      </c>
      <c r="C173" s="19">
        <f>+SUMIF(DIARIO!G172:G498,"P"&amp;CxCyP!A173,DIARIO!$H$2:$H$328)</f>
        <v>0</v>
      </c>
      <c r="D173" s="19">
        <f>+SUMIF(DIARIO!G172:G498,"P"&amp;CxCyP!A173,DIARIO!$I$2:$I$328)</f>
        <v>0</v>
      </c>
      <c r="E173" s="21">
        <f t="shared" si="5"/>
        <v>0</v>
      </c>
      <c r="F173" s="20"/>
      <c r="G173" s="19">
        <f ca="1">+SUMIF(DIARIO!G$2:G498,"C"&amp;CxCyP!A173,DIARIO!$H$2:$H$328)</f>
        <v>0</v>
      </c>
      <c r="H173" s="19">
        <f ca="1">+SUMIF(DIARIO!G$2:G498,"C"&amp;CxCyP!A173,DIARIO!$I$2:$I$328)</f>
        <v>0</v>
      </c>
      <c r="I173" s="21">
        <f t="shared" ca="1" si="6"/>
        <v>0</v>
      </c>
    </row>
    <row r="174" spans="1:9" x14ac:dyDescent="0.25">
      <c r="A174" s="2">
        <f>+CONFIG!D174</f>
        <v>0</v>
      </c>
      <c r="B174" s="2" t="str">
        <f>+UPPER(CONFIG!E174)</f>
        <v/>
      </c>
      <c r="C174" s="19">
        <f>+SUMIF(DIARIO!G173:G499,"P"&amp;CxCyP!A174,DIARIO!$H$2:$H$328)</f>
        <v>0</v>
      </c>
      <c r="D174" s="19">
        <f>+SUMIF(DIARIO!G173:G499,"P"&amp;CxCyP!A174,DIARIO!$I$2:$I$328)</f>
        <v>0</v>
      </c>
      <c r="E174" s="21">
        <f t="shared" si="5"/>
        <v>0</v>
      </c>
      <c r="F174" s="20"/>
      <c r="G174" s="19">
        <f ca="1">+SUMIF(DIARIO!G$2:G499,"C"&amp;CxCyP!A174,DIARIO!$H$2:$H$328)</f>
        <v>0</v>
      </c>
      <c r="H174" s="19">
        <f ca="1">+SUMIF(DIARIO!G$2:G499,"C"&amp;CxCyP!A174,DIARIO!$I$2:$I$328)</f>
        <v>0</v>
      </c>
      <c r="I174" s="21">
        <f t="shared" ca="1" si="6"/>
        <v>0</v>
      </c>
    </row>
    <row r="175" spans="1:9" x14ac:dyDescent="0.25">
      <c r="A175" s="2">
        <f>+CONFIG!D175</f>
        <v>0</v>
      </c>
      <c r="B175" s="2" t="str">
        <f>+UPPER(CONFIG!E175)</f>
        <v/>
      </c>
      <c r="C175" s="19">
        <f>+SUMIF(DIARIO!G174:G500,"P"&amp;CxCyP!A175,DIARIO!$H$2:$H$328)</f>
        <v>0</v>
      </c>
      <c r="D175" s="19">
        <f>+SUMIF(DIARIO!G174:G500,"P"&amp;CxCyP!A175,DIARIO!$I$2:$I$328)</f>
        <v>0</v>
      </c>
      <c r="E175" s="21">
        <f t="shared" si="5"/>
        <v>0</v>
      </c>
      <c r="F175" s="20"/>
      <c r="G175" s="19">
        <f ca="1">+SUMIF(DIARIO!G$2:G500,"C"&amp;CxCyP!A175,DIARIO!$H$2:$H$328)</f>
        <v>0</v>
      </c>
      <c r="H175" s="19">
        <f ca="1">+SUMIF(DIARIO!G$2:G500,"C"&amp;CxCyP!A175,DIARIO!$I$2:$I$328)</f>
        <v>0</v>
      </c>
      <c r="I175" s="21">
        <f t="shared" ca="1" si="6"/>
        <v>0</v>
      </c>
    </row>
    <row r="176" spans="1:9" x14ac:dyDescent="0.25">
      <c r="A176" s="2">
        <f>+CONFIG!D176</f>
        <v>0</v>
      </c>
      <c r="B176" s="2" t="str">
        <f>+UPPER(CONFIG!E176)</f>
        <v/>
      </c>
      <c r="C176" s="19">
        <f>+SUMIF(DIARIO!G175:G501,"P"&amp;CxCyP!A176,DIARIO!$H$2:$H$328)</f>
        <v>0</v>
      </c>
      <c r="D176" s="19">
        <f>+SUMIF(DIARIO!G175:G501,"P"&amp;CxCyP!A176,DIARIO!$I$2:$I$328)</f>
        <v>0</v>
      </c>
      <c r="E176" s="21">
        <f t="shared" si="5"/>
        <v>0</v>
      </c>
      <c r="F176" s="20"/>
      <c r="G176" s="19">
        <f ca="1">+SUMIF(DIARIO!G$2:G501,"C"&amp;CxCyP!A176,DIARIO!$H$2:$H$328)</f>
        <v>0</v>
      </c>
      <c r="H176" s="19">
        <f ca="1">+SUMIF(DIARIO!G$2:G501,"C"&amp;CxCyP!A176,DIARIO!$I$2:$I$328)</f>
        <v>0</v>
      </c>
      <c r="I176" s="21">
        <f t="shared" ca="1" si="6"/>
        <v>0</v>
      </c>
    </row>
    <row r="177" spans="1:9" x14ac:dyDescent="0.25">
      <c r="A177" s="2">
        <f>+CONFIG!D177</f>
        <v>0</v>
      </c>
      <c r="B177" s="2" t="str">
        <f>+UPPER(CONFIG!E177)</f>
        <v/>
      </c>
      <c r="C177" s="19">
        <f>+SUMIF(DIARIO!G176:G502,"P"&amp;CxCyP!A177,DIARIO!$H$2:$H$328)</f>
        <v>0</v>
      </c>
      <c r="D177" s="19">
        <f>+SUMIF(DIARIO!G176:G502,"P"&amp;CxCyP!A177,DIARIO!$I$2:$I$328)</f>
        <v>0</v>
      </c>
      <c r="E177" s="21">
        <f t="shared" si="5"/>
        <v>0</v>
      </c>
      <c r="F177" s="20"/>
      <c r="G177" s="19">
        <f ca="1">+SUMIF(DIARIO!G$2:G502,"C"&amp;CxCyP!A177,DIARIO!$H$2:$H$328)</f>
        <v>0</v>
      </c>
      <c r="H177" s="19">
        <f ca="1">+SUMIF(DIARIO!G$2:G502,"C"&amp;CxCyP!A177,DIARIO!$I$2:$I$328)</f>
        <v>0</v>
      </c>
      <c r="I177" s="21">
        <f t="shared" ca="1" si="6"/>
        <v>0</v>
      </c>
    </row>
    <row r="178" spans="1:9" x14ac:dyDescent="0.25">
      <c r="A178" s="2">
        <f>+CONFIG!D178</f>
        <v>0</v>
      </c>
      <c r="B178" s="2" t="str">
        <f>+UPPER(CONFIG!E178)</f>
        <v/>
      </c>
      <c r="C178" s="19">
        <f>+SUMIF(DIARIO!G177:G503,"P"&amp;CxCyP!A178,DIARIO!$H$2:$H$328)</f>
        <v>0</v>
      </c>
      <c r="D178" s="19">
        <f>+SUMIF(DIARIO!G177:G503,"P"&amp;CxCyP!A178,DIARIO!$I$2:$I$328)</f>
        <v>0</v>
      </c>
      <c r="E178" s="21">
        <f t="shared" si="5"/>
        <v>0</v>
      </c>
      <c r="F178" s="20"/>
      <c r="G178" s="19">
        <f ca="1">+SUMIF(DIARIO!G$2:G503,"C"&amp;CxCyP!A178,DIARIO!$H$2:$H$328)</f>
        <v>0</v>
      </c>
      <c r="H178" s="19">
        <f ca="1">+SUMIF(DIARIO!G$2:G503,"C"&amp;CxCyP!A178,DIARIO!$I$2:$I$328)</f>
        <v>0</v>
      </c>
      <c r="I178" s="21">
        <f t="shared" ca="1" si="6"/>
        <v>0</v>
      </c>
    </row>
    <row r="179" spans="1:9" x14ac:dyDescent="0.25">
      <c r="A179" s="2">
        <f>+CONFIG!D179</f>
        <v>0</v>
      </c>
      <c r="B179" s="2" t="str">
        <f>+UPPER(CONFIG!E179)</f>
        <v/>
      </c>
      <c r="C179" s="19">
        <f>+SUMIF(DIARIO!G178:G504,"P"&amp;CxCyP!A179,DIARIO!$H$2:$H$328)</f>
        <v>0</v>
      </c>
      <c r="D179" s="19">
        <f>+SUMIF(DIARIO!G178:G504,"P"&amp;CxCyP!A179,DIARIO!$I$2:$I$328)</f>
        <v>0</v>
      </c>
      <c r="E179" s="21">
        <f t="shared" si="5"/>
        <v>0</v>
      </c>
      <c r="F179" s="20"/>
      <c r="G179" s="19">
        <f ca="1">+SUMIF(DIARIO!G$2:G504,"C"&amp;CxCyP!A179,DIARIO!$H$2:$H$328)</f>
        <v>0</v>
      </c>
      <c r="H179" s="19">
        <f ca="1">+SUMIF(DIARIO!G$2:G504,"C"&amp;CxCyP!A179,DIARIO!$I$2:$I$328)</f>
        <v>0</v>
      </c>
      <c r="I179" s="21">
        <f t="shared" ca="1" si="6"/>
        <v>0</v>
      </c>
    </row>
    <row r="180" spans="1:9" x14ac:dyDescent="0.25">
      <c r="A180" s="2">
        <f>+CONFIG!D180</f>
        <v>0</v>
      </c>
      <c r="B180" s="2" t="str">
        <f>+UPPER(CONFIG!E180)</f>
        <v/>
      </c>
      <c r="C180" s="19">
        <f>+SUMIF(DIARIO!G179:G505,"P"&amp;CxCyP!A180,DIARIO!$H$2:$H$328)</f>
        <v>0</v>
      </c>
      <c r="D180" s="19">
        <f>+SUMIF(DIARIO!G179:G505,"P"&amp;CxCyP!A180,DIARIO!$I$2:$I$328)</f>
        <v>0</v>
      </c>
      <c r="E180" s="21">
        <f t="shared" si="5"/>
        <v>0</v>
      </c>
      <c r="F180" s="20"/>
      <c r="G180" s="19">
        <f ca="1">+SUMIF(DIARIO!G$2:G505,"C"&amp;CxCyP!A180,DIARIO!$H$2:$H$328)</f>
        <v>0</v>
      </c>
      <c r="H180" s="19">
        <f ca="1">+SUMIF(DIARIO!G$2:G505,"C"&amp;CxCyP!A180,DIARIO!$I$2:$I$328)</f>
        <v>0</v>
      </c>
      <c r="I180" s="21">
        <f t="shared" ca="1" si="6"/>
        <v>0</v>
      </c>
    </row>
    <row r="181" spans="1:9" x14ac:dyDescent="0.25">
      <c r="A181" s="2">
        <f>+CONFIG!D181</f>
        <v>0</v>
      </c>
      <c r="B181" s="2" t="str">
        <f>+UPPER(CONFIG!E181)</f>
        <v/>
      </c>
      <c r="C181" s="19">
        <f>+SUMIF(DIARIO!G180:G506,"P"&amp;CxCyP!A181,DIARIO!$H$2:$H$328)</f>
        <v>0</v>
      </c>
      <c r="D181" s="19">
        <f>+SUMIF(DIARIO!G180:G506,"P"&amp;CxCyP!A181,DIARIO!$I$2:$I$328)</f>
        <v>0</v>
      </c>
      <c r="E181" s="21">
        <f t="shared" si="5"/>
        <v>0</v>
      </c>
      <c r="F181" s="20"/>
      <c r="G181" s="19">
        <f ca="1">+SUMIF(DIARIO!G$2:G506,"C"&amp;CxCyP!A181,DIARIO!$H$2:$H$328)</f>
        <v>0</v>
      </c>
      <c r="H181" s="19">
        <f ca="1">+SUMIF(DIARIO!G$2:G506,"C"&amp;CxCyP!A181,DIARIO!$I$2:$I$328)</f>
        <v>0</v>
      </c>
      <c r="I181" s="21">
        <f t="shared" ca="1" si="6"/>
        <v>0</v>
      </c>
    </row>
    <row r="182" spans="1:9" x14ac:dyDescent="0.25">
      <c r="A182" s="2">
        <f>+CONFIG!D182</f>
        <v>0</v>
      </c>
      <c r="B182" s="2" t="str">
        <f>+UPPER(CONFIG!E182)</f>
        <v/>
      </c>
      <c r="C182" s="19">
        <f>+SUMIF(DIARIO!G181:G507,"P"&amp;CxCyP!A182,DIARIO!$H$2:$H$328)</f>
        <v>0</v>
      </c>
      <c r="D182" s="19">
        <f>+SUMIF(DIARIO!G181:G507,"P"&amp;CxCyP!A182,DIARIO!$I$2:$I$328)</f>
        <v>0</v>
      </c>
      <c r="E182" s="21">
        <f t="shared" si="5"/>
        <v>0</v>
      </c>
      <c r="F182" s="20"/>
      <c r="G182" s="19">
        <f ca="1">+SUMIF(DIARIO!G$2:G507,"C"&amp;CxCyP!A182,DIARIO!$H$2:$H$328)</f>
        <v>0</v>
      </c>
      <c r="H182" s="19">
        <f ca="1">+SUMIF(DIARIO!G$2:G507,"C"&amp;CxCyP!A182,DIARIO!$I$2:$I$328)</f>
        <v>0</v>
      </c>
      <c r="I182" s="21">
        <f t="shared" ca="1" si="6"/>
        <v>0</v>
      </c>
    </row>
    <row r="183" spans="1:9" x14ac:dyDescent="0.25">
      <c r="A183" s="2">
        <f>+CONFIG!D183</f>
        <v>0</v>
      </c>
      <c r="B183" s="2" t="str">
        <f>+UPPER(CONFIG!E183)</f>
        <v/>
      </c>
      <c r="C183" s="19">
        <f>+SUMIF(DIARIO!G182:G508,"P"&amp;CxCyP!A183,DIARIO!$H$2:$H$328)</f>
        <v>0</v>
      </c>
      <c r="D183" s="19">
        <f>+SUMIF(DIARIO!G182:G508,"P"&amp;CxCyP!A183,DIARIO!$I$2:$I$328)</f>
        <v>0</v>
      </c>
      <c r="E183" s="21">
        <f t="shared" si="5"/>
        <v>0</v>
      </c>
      <c r="F183" s="20"/>
      <c r="G183" s="19">
        <f ca="1">+SUMIF(DIARIO!G$2:G508,"C"&amp;CxCyP!A183,DIARIO!$H$2:$H$328)</f>
        <v>0</v>
      </c>
      <c r="H183" s="19">
        <f ca="1">+SUMIF(DIARIO!G$2:G508,"C"&amp;CxCyP!A183,DIARIO!$I$2:$I$328)</f>
        <v>0</v>
      </c>
      <c r="I183" s="21">
        <f t="shared" ca="1" si="6"/>
        <v>0</v>
      </c>
    </row>
    <row r="184" spans="1:9" x14ac:dyDescent="0.25">
      <c r="A184" s="2">
        <f>+CONFIG!D184</f>
        <v>0</v>
      </c>
      <c r="B184" s="2" t="str">
        <f>+UPPER(CONFIG!E184)</f>
        <v/>
      </c>
      <c r="C184" s="19">
        <f>+SUMIF(DIARIO!G183:G509,"P"&amp;CxCyP!A184,DIARIO!$H$2:$H$328)</f>
        <v>0</v>
      </c>
      <c r="D184" s="19">
        <f>+SUMIF(DIARIO!G183:G509,"P"&amp;CxCyP!A184,DIARIO!$I$2:$I$328)</f>
        <v>0</v>
      </c>
      <c r="E184" s="21">
        <f t="shared" si="5"/>
        <v>0</v>
      </c>
      <c r="F184" s="20"/>
      <c r="G184" s="19">
        <f ca="1">+SUMIF(DIARIO!G$2:G509,"C"&amp;CxCyP!A184,DIARIO!$H$2:$H$328)</f>
        <v>0</v>
      </c>
      <c r="H184" s="19">
        <f ca="1">+SUMIF(DIARIO!G$2:G509,"C"&amp;CxCyP!A184,DIARIO!$I$2:$I$328)</f>
        <v>0</v>
      </c>
      <c r="I184" s="21">
        <f t="shared" ca="1" si="6"/>
        <v>0</v>
      </c>
    </row>
    <row r="185" spans="1:9" x14ac:dyDescent="0.25">
      <c r="A185" s="2">
        <f>+CONFIG!D185</f>
        <v>0</v>
      </c>
      <c r="B185" s="2" t="str">
        <f>+UPPER(CONFIG!E185)</f>
        <v/>
      </c>
      <c r="C185" s="19">
        <f>+SUMIF(DIARIO!G184:G510,"P"&amp;CxCyP!A185,DIARIO!$H$2:$H$328)</f>
        <v>0</v>
      </c>
      <c r="D185" s="19">
        <f>+SUMIF(DIARIO!G184:G510,"P"&amp;CxCyP!A185,DIARIO!$I$2:$I$328)</f>
        <v>0</v>
      </c>
      <c r="E185" s="21">
        <f t="shared" si="5"/>
        <v>0</v>
      </c>
      <c r="F185" s="20"/>
      <c r="G185" s="19">
        <f ca="1">+SUMIF(DIARIO!G$2:G510,"C"&amp;CxCyP!A185,DIARIO!$H$2:$H$328)</f>
        <v>0</v>
      </c>
      <c r="H185" s="19">
        <f ca="1">+SUMIF(DIARIO!G$2:G510,"C"&amp;CxCyP!A185,DIARIO!$I$2:$I$328)</f>
        <v>0</v>
      </c>
      <c r="I185" s="21">
        <f t="shared" ca="1" si="6"/>
        <v>0</v>
      </c>
    </row>
    <row r="186" spans="1:9" x14ac:dyDescent="0.25">
      <c r="A186" s="2">
        <f>+CONFIG!D186</f>
        <v>0</v>
      </c>
      <c r="B186" s="2" t="str">
        <f>+UPPER(CONFIG!E186)</f>
        <v/>
      </c>
      <c r="C186" s="19">
        <f>+SUMIF(DIARIO!G185:G511,"P"&amp;CxCyP!A186,DIARIO!$H$2:$H$328)</f>
        <v>0</v>
      </c>
      <c r="D186" s="19">
        <f>+SUMIF(DIARIO!G185:G511,"P"&amp;CxCyP!A186,DIARIO!$I$2:$I$328)</f>
        <v>0</v>
      </c>
      <c r="E186" s="21">
        <f t="shared" si="5"/>
        <v>0</v>
      </c>
      <c r="F186" s="20"/>
      <c r="G186" s="19">
        <f ca="1">+SUMIF(DIARIO!G$2:G511,"C"&amp;CxCyP!A186,DIARIO!$H$2:$H$328)</f>
        <v>0</v>
      </c>
      <c r="H186" s="19">
        <f ca="1">+SUMIF(DIARIO!G$2:G511,"C"&amp;CxCyP!A186,DIARIO!$I$2:$I$328)</f>
        <v>0</v>
      </c>
      <c r="I186" s="21">
        <f t="shared" ca="1" si="6"/>
        <v>0</v>
      </c>
    </row>
    <row r="187" spans="1:9" x14ac:dyDescent="0.25">
      <c r="A187" s="2">
        <f>+CONFIG!D187</f>
        <v>0</v>
      </c>
      <c r="B187" s="2" t="str">
        <f>+UPPER(CONFIG!E187)</f>
        <v/>
      </c>
      <c r="C187" s="19">
        <f>+SUMIF(DIARIO!G186:G512,"P"&amp;CxCyP!A187,DIARIO!$H$2:$H$328)</f>
        <v>0</v>
      </c>
      <c r="D187" s="19">
        <f>+SUMIF(DIARIO!G186:G512,"P"&amp;CxCyP!A187,DIARIO!$I$2:$I$328)</f>
        <v>0</v>
      </c>
      <c r="E187" s="21">
        <f t="shared" si="5"/>
        <v>0</v>
      </c>
      <c r="F187" s="20"/>
      <c r="G187" s="19">
        <f ca="1">+SUMIF(DIARIO!G$2:G512,"C"&amp;CxCyP!A187,DIARIO!$H$2:$H$328)</f>
        <v>0</v>
      </c>
      <c r="H187" s="19">
        <f ca="1">+SUMIF(DIARIO!G$2:G512,"C"&amp;CxCyP!A187,DIARIO!$I$2:$I$328)</f>
        <v>0</v>
      </c>
      <c r="I187" s="21">
        <f t="shared" ca="1" si="6"/>
        <v>0</v>
      </c>
    </row>
    <row r="188" spans="1:9" x14ac:dyDescent="0.25">
      <c r="A188" s="2">
        <f>+CONFIG!D188</f>
        <v>0</v>
      </c>
      <c r="B188" s="2" t="str">
        <f>+UPPER(CONFIG!E188)</f>
        <v/>
      </c>
      <c r="C188" s="19">
        <f>+SUMIF(DIARIO!G187:G513,"P"&amp;CxCyP!A188,DIARIO!$H$2:$H$328)</f>
        <v>0</v>
      </c>
      <c r="D188" s="19">
        <f>+SUMIF(DIARIO!G187:G513,"P"&amp;CxCyP!A188,DIARIO!$I$2:$I$328)</f>
        <v>0</v>
      </c>
      <c r="E188" s="21">
        <f t="shared" si="5"/>
        <v>0</v>
      </c>
      <c r="F188" s="20"/>
      <c r="G188" s="19">
        <f ca="1">+SUMIF(DIARIO!G$2:G513,"C"&amp;CxCyP!A188,DIARIO!$H$2:$H$328)</f>
        <v>0</v>
      </c>
      <c r="H188" s="19">
        <f ca="1">+SUMIF(DIARIO!G$2:G513,"C"&amp;CxCyP!A188,DIARIO!$I$2:$I$328)</f>
        <v>0</v>
      </c>
      <c r="I188" s="21">
        <f t="shared" ca="1" si="6"/>
        <v>0</v>
      </c>
    </row>
    <row r="189" spans="1:9" x14ac:dyDescent="0.25">
      <c r="A189" s="2">
        <f>+CONFIG!D189</f>
        <v>0</v>
      </c>
      <c r="B189" s="2" t="str">
        <f>+UPPER(CONFIG!E189)</f>
        <v/>
      </c>
      <c r="C189" s="19">
        <f>+SUMIF(DIARIO!G188:G514,"P"&amp;CxCyP!A189,DIARIO!$H$2:$H$328)</f>
        <v>0</v>
      </c>
      <c r="D189" s="19">
        <f>+SUMIF(DIARIO!G188:G514,"P"&amp;CxCyP!A189,DIARIO!$I$2:$I$328)</f>
        <v>0</v>
      </c>
      <c r="E189" s="21">
        <f t="shared" si="5"/>
        <v>0</v>
      </c>
      <c r="F189" s="20"/>
      <c r="G189" s="19">
        <f ca="1">+SUMIF(DIARIO!G$2:G514,"C"&amp;CxCyP!A189,DIARIO!$H$2:$H$328)</f>
        <v>0</v>
      </c>
      <c r="H189" s="19">
        <f ca="1">+SUMIF(DIARIO!G$2:G514,"C"&amp;CxCyP!A189,DIARIO!$I$2:$I$328)</f>
        <v>0</v>
      </c>
      <c r="I189" s="21">
        <f t="shared" ca="1" si="6"/>
        <v>0</v>
      </c>
    </row>
    <row r="190" spans="1:9" x14ac:dyDescent="0.25">
      <c r="A190" s="2">
        <f>+CONFIG!D190</f>
        <v>0</v>
      </c>
      <c r="B190" s="2" t="str">
        <f>+UPPER(CONFIG!E190)</f>
        <v/>
      </c>
      <c r="C190" s="19">
        <f>+SUMIF(DIARIO!G189:G515,"P"&amp;CxCyP!A190,DIARIO!$H$2:$H$328)</f>
        <v>0</v>
      </c>
      <c r="D190" s="19">
        <f>+SUMIF(DIARIO!G189:G515,"P"&amp;CxCyP!A190,DIARIO!$I$2:$I$328)</f>
        <v>0</v>
      </c>
      <c r="E190" s="21">
        <f t="shared" si="5"/>
        <v>0</v>
      </c>
      <c r="F190" s="20"/>
      <c r="G190" s="19">
        <f ca="1">+SUMIF(DIARIO!G$2:G515,"C"&amp;CxCyP!A190,DIARIO!$H$2:$H$328)</f>
        <v>0</v>
      </c>
      <c r="H190" s="19">
        <f ca="1">+SUMIF(DIARIO!G$2:G515,"C"&amp;CxCyP!A190,DIARIO!$I$2:$I$328)</f>
        <v>0</v>
      </c>
      <c r="I190" s="21">
        <f t="shared" ca="1" si="6"/>
        <v>0</v>
      </c>
    </row>
    <row r="191" spans="1:9" x14ac:dyDescent="0.25">
      <c r="A191" s="2">
        <f>+CONFIG!D191</f>
        <v>0</v>
      </c>
      <c r="B191" s="2" t="str">
        <f>+UPPER(CONFIG!E191)</f>
        <v/>
      </c>
      <c r="C191" s="19">
        <f>+SUMIF(DIARIO!G190:G516,"P"&amp;CxCyP!A191,DIARIO!$H$2:$H$328)</f>
        <v>0</v>
      </c>
      <c r="D191" s="19">
        <f>+SUMIF(DIARIO!G190:G516,"P"&amp;CxCyP!A191,DIARIO!$I$2:$I$328)</f>
        <v>0</v>
      </c>
      <c r="E191" s="21">
        <f t="shared" si="5"/>
        <v>0</v>
      </c>
      <c r="F191" s="20"/>
      <c r="G191" s="19">
        <f ca="1">+SUMIF(DIARIO!G$2:G516,"C"&amp;CxCyP!A191,DIARIO!$H$2:$H$328)</f>
        <v>0</v>
      </c>
      <c r="H191" s="19">
        <f ca="1">+SUMIF(DIARIO!G$2:G516,"C"&amp;CxCyP!A191,DIARIO!$I$2:$I$328)</f>
        <v>0</v>
      </c>
      <c r="I191" s="21">
        <f t="shared" ca="1" si="6"/>
        <v>0</v>
      </c>
    </row>
    <row r="192" spans="1:9" x14ac:dyDescent="0.25">
      <c r="A192" s="2">
        <f>+CONFIG!D192</f>
        <v>0</v>
      </c>
      <c r="B192" s="2" t="str">
        <f>+UPPER(CONFIG!E192)</f>
        <v/>
      </c>
      <c r="C192" s="19">
        <f>+SUMIF(DIARIO!G191:G517,"P"&amp;CxCyP!A192,DIARIO!$H$2:$H$328)</f>
        <v>0</v>
      </c>
      <c r="D192" s="19">
        <f>+SUMIF(DIARIO!G191:G517,"P"&amp;CxCyP!A192,DIARIO!$I$2:$I$328)</f>
        <v>0</v>
      </c>
      <c r="E192" s="21">
        <f t="shared" si="5"/>
        <v>0</v>
      </c>
      <c r="F192" s="20"/>
      <c r="G192" s="19">
        <f ca="1">+SUMIF(DIARIO!G$2:G517,"C"&amp;CxCyP!A192,DIARIO!$H$2:$H$328)</f>
        <v>0</v>
      </c>
      <c r="H192" s="19">
        <f ca="1">+SUMIF(DIARIO!G$2:G517,"C"&amp;CxCyP!A192,DIARIO!$I$2:$I$328)</f>
        <v>0</v>
      </c>
      <c r="I192" s="21">
        <f t="shared" ca="1" si="6"/>
        <v>0</v>
      </c>
    </row>
    <row r="193" spans="1:9" x14ac:dyDescent="0.25">
      <c r="A193" s="2">
        <f>+CONFIG!D193</f>
        <v>0</v>
      </c>
      <c r="B193" s="2" t="str">
        <f>+UPPER(CONFIG!E193)</f>
        <v/>
      </c>
      <c r="C193" s="19">
        <f>+SUMIF(DIARIO!G192:G518,"P"&amp;CxCyP!A193,DIARIO!$H$2:$H$328)</f>
        <v>0</v>
      </c>
      <c r="D193" s="19">
        <f>+SUMIF(DIARIO!G192:G518,"P"&amp;CxCyP!A193,DIARIO!$I$2:$I$328)</f>
        <v>0</v>
      </c>
      <c r="E193" s="21">
        <f t="shared" si="5"/>
        <v>0</v>
      </c>
      <c r="F193" s="20"/>
      <c r="G193" s="19">
        <f ca="1">+SUMIF(DIARIO!G$2:G518,"C"&amp;CxCyP!A193,DIARIO!$H$2:$H$328)</f>
        <v>0</v>
      </c>
      <c r="H193" s="19">
        <f ca="1">+SUMIF(DIARIO!G$2:G518,"C"&amp;CxCyP!A193,DIARIO!$I$2:$I$328)</f>
        <v>0</v>
      </c>
      <c r="I193" s="21">
        <f t="shared" ca="1" si="6"/>
        <v>0</v>
      </c>
    </row>
    <row r="194" spans="1:9" x14ac:dyDescent="0.25">
      <c r="A194" s="2">
        <f>+CONFIG!D194</f>
        <v>0</v>
      </c>
      <c r="B194" s="2" t="str">
        <f>+UPPER(CONFIG!E194)</f>
        <v/>
      </c>
      <c r="C194" s="19">
        <f>+SUMIF(DIARIO!G193:G519,"P"&amp;CxCyP!A194,DIARIO!$H$2:$H$328)</f>
        <v>0</v>
      </c>
      <c r="D194" s="19">
        <f>+SUMIF(DIARIO!G193:G519,"P"&amp;CxCyP!A194,DIARIO!$I$2:$I$328)</f>
        <v>0</v>
      </c>
      <c r="E194" s="21">
        <f t="shared" si="5"/>
        <v>0</v>
      </c>
      <c r="F194" s="20"/>
      <c r="G194" s="19">
        <f ca="1">+SUMIF(DIARIO!G$2:G519,"C"&amp;CxCyP!A194,DIARIO!$H$2:$H$328)</f>
        <v>0</v>
      </c>
      <c r="H194" s="19">
        <f ca="1">+SUMIF(DIARIO!G$2:G519,"C"&amp;CxCyP!A194,DIARIO!$I$2:$I$328)</f>
        <v>0</v>
      </c>
      <c r="I194" s="21">
        <f t="shared" ca="1" si="6"/>
        <v>0</v>
      </c>
    </row>
    <row r="195" spans="1:9" x14ac:dyDescent="0.25">
      <c r="A195" s="2">
        <f>+CONFIG!D195</f>
        <v>0</v>
      </c>
      <c r="B195" s="2" t="str">
        <f>+UPPER(CONFIG!E195)</f>
        <v/>
      </c>
      <c r="C195" s="19">
        <f>+SUMIF(DIARIO!G194:G520,"P"&amp;CxCyP!A195,DIARIO!$H$2:$H$328)</f>
        <v>0</v>
      </c>
      <c r="D195" s="19">
        <f>+SUMIF(DIARIO!G194:G520,"P"&amp;CxCyP!A195,DIARIO!$I$2:$I$328)</f>
        <v>0</v>
      </c>
      <c r="E195" s="21">
        <f t="shared" si="5"/>
        <v>0</v>
      </c>
      <c r="F195" s="20"/>
      <c r="G195" s="19">
        <f ca="1">+SUMIF(DIARIO!G$2:G520,"C"&amp;CxCyP!A195,DIARIO!$H$2:$H$328)</f>
        <v>0</v>
      </c>
      <c r="H195" s="19">
        <f ca="1">+SUMIF(DIARIO!G$2:G520,"C"&amp;CxCyP!A195,DIARIO!$I$2:$I$328)</f>
        <v>0</v>
      </c>
      <c r="I195" s="21">
        <f t="shared" ca="1" si="6"/>
        <v>0</v>
      </c>
    </row>
    <row r="196" spans="1:9" x14ac:dyDescent="0.25">
      <c r="A196" s="2">
        <f>+CONFIG!D196</f>
        <v>0</v>
      </c>
      <c r="B196" s="2" t="str">
        <f>+UPPER(CONFIG!E196)</f>
        <v/>
      </c>
      <c r="C196" s="19">
        <f>+SUMIF(DIARIO!G195:G521,"P"&amp;CxCyP!A196,DIARIO!$H$2:$H$328)</f>
        <v>0</v>
      </c>
      <c r="D196" s="19">
        <f>+SUMIF(DIARIO!G195:G521,"P"&amp;CxCyP!A196,DIARIO!$I$2:$I$328)</f>
        <v>0</v>
      </c>
      <c r="E196" s="21">
        <f t="shared" ref="E196:E259" si="7">+D196-C196</f>
        <v>0</v>
      </c>
      <c r="F196" s="20"/>
      <c r="G196" s="19">
        <f ca="1">+SUMIF(DIARIO!G$2:G521,"C"&amp;CxCyP!A196,DIARIO!$H$2:$H$328)</f>
        <v>0</v>
      </c>
      <c r="H196" s="19">
        <f ca="1">+SUMIF(DIARIO!G$2:G521,"C"&amp;CxCyP!A196,DIARIO!$I$2:$I$328)</f>
        <v>0</v>
      </c>
      <c r="I196" s="21">
        <f t="shared" ref="I196:I259" ca="1" si="8">+G196-H196</f>
        <v>0</v>
      </c>
    </row>
    <row r="197" spans="1:9" x14ac:dyDescent="0.25">
      <c r="A197" s="2">
        <f>+CONFIG!D197</f>
        <v>0</v>
      </c>
      <c r="B197" s="2" t="str">
        <f>+UPPER(CONFIG!E197)</f>
        <v/>
      </c>
      <c r="C197" s="19">
        <f>+SUMIF(DIARIO!G196:G522,"P"&amp;CxCyP!A197,DIARIO!$H$2:$H$328)</f>
        <v>0</v>
      </c>
      <c r="D197" s="19">
        <f>+SUMIF(DIARIO!G196:G522,"P"&amp;CxCyP!A197,DIARIO!$I$2:$I$328)</f>
        <v>0</v>
      </c>
      <c r="E197" s="21">
        <f t="shared" si="7"/>
        <v>0</v>
      </c>
      <c r="F197" s="20"/>
      <c r="G197" s="19">
        <f ca="1">+SUMIF(DIARIO!G$2:G522,"C"&amp;CxCyP!A197,DIARIO!$H$2:$H$328)</f>
        <v>0</v>
      </c>
      <c r="H197" s="19">
        <f ca="1">+SUMIF(DIARIO!G$2:G522,"C"&amp;CxCyP!A197,DIARIO!$I$2:$I$328)</f>
        <v>0</v>
      </c>
      <c r="I197" s="21">
        <f t="shared" ca="1" si="8"/>
        <v>0</v>
      </c>
    </row>
    <row r="198" spans="1:9" x14ac:dyDescent="0.25">
      <c r="A198" s="2">
        <f>+CONFIG!D198</f>
        <v>0</v>
      </c>
      <c r="B198" s="2" t="str">
        <f>+UPPER(CONFIG!E198)</f>
        <v/>
      </c>
      <c r="C198" s="19">
        <f>+SUMIF(DIARIO!G197:G523,"P"&amp;CxCyP!A198,DIARIO!$H$2:$H$328)</f>
        <v>0</v>
      </c>
      <c r="D198" s="19">
        <f>+SUMIF(DIARIO!G197:G523,"P"&amp;CxCyP!A198,DIARIO!$I$2:$I$328)</f>
        <v>0</v>
      </c>
      <c r="E198" s="21">
        <f t="shared" si="7"/>
        <v>0</v>
      </c>
      <c r="F198" s="20"/>
      <c r="G198" s="19">
        <f ca="1">+SUMIF(DIARIO!G$2:G523,"C"&amp;CxCyP!A198,DIARIO!$H$2:$H$328)</f>
        <v>0</v>
      </c>
      <c r="H198" s="19">
        <f ca="1">+SUMIF(DIARIO!G$2:G523,"C"&amp;CxCyP!A198,DIARIO!$I$2:$I$328)</f>
        <v>0</v>
      </c>
      <c r="I198" s="21">
        <f t="shared" ca="1" si="8"/>
        <v>0</v>
      </c>
    </row>
    <row r="199" spans="1:9" x14ac:dyDescent="0.25">
      <c r="A199" s="2">
        <f>+CONFIG!D199</f>
        <v>0</v>
      </c>
      <c r="B199" s="2" t="str">
        <f>+UPPER(CONFIG!E199)</f>
        <v/>
      </c>
      <c r="C199" s="19">
        <f>+SUMIF(DIARIO!G198:G524,"P"&amp;CxCyP!A199,DIARIO!$H$2:$H$328)</f>
        <v>0</v>
      </c>
      <c r="D199" s="19">
        <f>+SUMIF(DIARIO!G198:G524,"P"&amp;CxCyP!A199,DIARIO!$I$2:$I$328)</f>
        <v>0</v>
      </c>
      <c r="E199" s="21">
        <f t="shared" si="7"/>
        <v>0</v>
      </c>
      <c r="F199" s="20"/>
      <c r="G199" s="19">
        <f ca="1">+SUMIF(DIARIO!G$2:G524,"C"&amp;CxCyP!A199,DIARIO!$H$2:$H$328)</f>
        <v>0</v>
      </c>
      <c r="H199" s="19">
        <f ca="1">+SUMIF(DIARIO!G$2:G524,"C"&amp;CxCyP!A199,DIARIO!$I$2:$I$328)</f>
        <v>0</v>
      </c>
      <c r="I199" s="21">
        <f t="shared" ca="1" si="8"/>
        <v>0</v>
      </c>
    </row>
    <row r="200" spans="1:9" x14ac:dyDescent="0.25">
      <c r="A200" s="2">
        <f>+CONFIG!D200</f>
        <v>0</v>
      </c>
      <c r="B200" s="2" t="str">
        <f>+UPPER(CONFIG!E200)</f>
        <v/>
      </c>
      <c r="C200" s="19">
        <f>+SUMIF(DIARIO!G199:G525,"P"&amp;CxCyP!A200,DIARIO!$H$2:$H$328)</f>
        <v>0</v>
      </c>
      <c r="D200" s="19">
        <f>+SUMIF(DIARIO!G199:G525,"P"&amp;CxCyP!A200,DIARIO!$I$2:$I$328)</f>
        <v>0</v>
      </c>
      <c r="E200" s="21">
        <f t="shared" si="7"/>
        <v>0</v>
      </c>
      <c r="F200" s="20"/>
      <c r="G200" s="19">
        <f ca="1">+SUMIF(DIARIO!G$2:G525,"C"&amp;CxCyP!A200,DIARIO!$H$2:$H$328)</f>
        <v>0</v>
      </c>
      <c r="H200" s="19">
        <f ca="1">+SUMIF(DIARIO!G$2:G525,"C"&amp;CxCyP!A200,DIARIO!$I$2:$I$328)</f>
        <v>0</v>
      </c>
      <c r="I200" s="21">
        <f t="shared" ca="1" si="8"/>
        <v>0</v>
      </c>
    </row>
    <row r="201" spans="1:9" x14ac:dyDescent="0.25">
      <c r="A201" s="2">
        <f>+CONFIG!D201</f>
        <v>0</v>
      </c>
      <c r="B201" s="2" t="str">
        <f>+UPPER(CONFIG!E201)</f>
        <v/>
      </c>
      <c r="C201" s="19">
        <f>+SUMIF(DIARIO!G200:G526,"P"&amp;CxCyP!A201,DIARIO!$H$2:$H$328)</f>
        <v>0</v>
      </c>
      <c r="D201" s="19">
        <f>+SUMIF(DIARIO!G200:G526,"P"&amp;CxCyP!A201,DIARIO!$I$2:$I$328)</f>
        <v>0</v>
      </c>
      <c r="E201" s="21">
        <f t="shared" si="7"/>
        <v>0</v>
      </c>
      <c r="F201" s="20"/>
      <c r="G201" s="19">
        <f ca="1">+SUMIF(DIARIO!G$2:G526,"C"&amp;CxCyP!A201,DIARIO!$H$2:$H$328)</f>
        <v>0</v>
      </c>
      <c r="H201" s="19">
        <f ca="1">+SUMIF(DIARIO!G$2:G526,"C"&amp;CxCyP!A201,DIARIO!$I$2:$I$328)</f>
        <v>0</v>
      </c>
      <c r="I201" s="21">
        <f t="shared" ca="1" si="8"/>
        <v>0</v>
      </c>
    </row>
    <row r="202" spans="1:9" x14ac:dyDescent="0.25">
      <c r="A202" s="2">
        <f>+CONFIG!D202</f>
        <v>0</v>
      </c>
      <c r="B202" s="2" t="str">
        <f>+UPPER(CONFIG!E202)</f>
        <v/>
      </c>
      <c r="C202" s="19">
        <f>+SUMIF(DIARIO!G201:G527,"P"&amp;CxCyP!A202,DIARIO!$H$2:$H$328)</f>
        <v>0</v>
      </c>
      <c r="D202" s="19">
        <f>+SUMIF(DIARIO!G201:G527,"P"&amp;CxCyP!A202,DIARIO!$I$2:$I$328)</f>
        <v>0</v>
      </c>
      <c r="E202" s="21">
        <f t="shared" si="7"/>
        <v>0</v>
      </c>
      <c r="F202" s="20"/>
      <c r="G202" s="19">
        <f ca="1">+SUMIF(DIARIO!G$2:G527,"C"&amp;CxCyP!A202,DIARIO!$H$2:$H$328)</f>
        <v>0</v>
      </c>
      <c r="H202" s="19">
        <f ca="1">+SUMIF(DIARIO!G$2:G527,"C"&amp;CxCyP!A202,DIARIO!$I$2:$I$328)</f>
        <v>0</v>
      </c>
      <c r="I202" s="21">
        <f t="shared" ca="1" si="8"/>
        <v>0</v>
      </c>
    </row>
    <row r="203" spans="1:9" x14ac:dyDescent="0.25">
      <c r="A203" s="2">
        <f>+CONFIG!D203</f>
        <v>0</v>
      </c>
      <c r="B203" s="2" t="str">
        <f>+UPPER(CONFIG!E203)</f>
        <v/>
      </c>
      <c r="C203" s="19">
        <f>+SUMIF(DIARIO!G202:G528,"P"&amp;CxCyP!A203,DIARIO!$H$2:$H$328)</f>
        <v>0</v>
      </c>
      <c r="D203" s="19">
        <f>+SUMIF(DIARIO!G202:G528,"P"&amp;CxCyP!A203,DIARIO!$I$2:$I$328)</f>
        <v>0</v>
      </c>
      <c r="E203" s="21">
        <f t="shared" si="7"/>
        <v>0</v>
      </c>
      <c r="F203" s="20"/>
      <c r="G203" s="19">
        <f ca="1">+SUMIF(DIARIO!G$2:G528,"C"&amp;CxCyP!A203,DIARIO!$H$2:$H$328)</f>
        <v>0</v>
      </c>
      <c r="H203" s="19">
        <f ca="1">+SUMIF(DIARIO!G$2:G528,"C"&amp;CxCyP!A203,DIARIO!$I$2:$I$328)</f>
        <v>0</v>
      </c>
      <c r="I203" s="21">
        <f t="shared" ca="1" si="8"/>
        <v>0</v>
      </c>
    </row>
    <row r="204" spans="1:9" x14ac:dyDescent="0.25">
      <c r="A204" s="2">
        <f>+CONFIG!D204</f>
        <v>0</v>
      </c>
      <c r="B204" s="2" t="str">
        <f>+UPPER(CONFIG!E204)</f>
        <v/>
      </c>
      <c r="C204" s="19">
        <f>+SUMIF(DIARIO!G203:G529,"P"&amp;CxCyP!A204,DIARIO!$H$2:$H$328)</f>
        <v>0</v>
      </c>
      <c r="D204" s="19">
        <f>+SUMIF(DIARIO!G203:G529,"P"&amp;CxCyP!A204,DIARIO!$I$2:$I$328)</f>
        <v>0</v>
      </c>
      <c r="E204" s="21">
        <f t="shared" si="7"/>
        <v>0</v>
      </c>
      <c r="F204" s="20"/>
      <c r="G204" s="19">
        <f ca="1">+SUMIF(DIARIO!G$2:G529,"C"&amp;CxCyP!A204,DIARIO!$H$2:$H$328)</f>
        <v>0</v>
      </c>
      <c r="H204" s="19">
        <f ca="1">+SUMIF(DIARIO!G$2:G529,"C"&amp;CxCyP!A204,DIARIO!$I$2:$I$328)</f>
        <v>0</v>
      </c>
      <c r="I204" s="21">
        <f t="shared" ca="1" si="8"/>
        <v>0</v>
      </c>
    </row>
    <row r="205" spans="1:9" x14ac:dyDescent="0.25">
      <c r="A205" s="2">
        <f>+CONFIG!D205</f>
        <v>0</v>
      </c>
      <c r="B205" s="2" t="str">
        <f>+UPPER(CONFIG!E205)</f>
        <v/>
      </c>
      <c r="C205" s="19">
        <f>+SUMIF(DIARIO!G204:G530,"P"&amp;CxCyP!A205,DIARIO!$H$2:$H$328)</f>
        <v>0</v>
      </c>
      <c r="D205" s="19">
        <f>+SUMIF(DIARIO!G204:G530,"P"&amp;CxCyP!A205,DIARIO!$I$2:$I$328)</f>
        <v>0</v>
      </c>
      <c r="E205" s="21">
        <f t="shared" si="7"/>
        <v>0</v>
      </c>
      <c r="F205" s="20"/>
      <c r="G205" s="19">
        <f ca="1">+SUMIF(DIARIO!G$2:G530,"C"&amp;CxCyP!A205,DIARIO!$H$2:$H$328)</f>
        <v>0</v>
      </c>
      <c r="H205" s="19">
        <f ca="1">+SUMIF(DIARIO!G$2:G530,"C"&amp;CxCyP!A205,DIARIO!$I$2:$I$328)</f>
        <v>0</v>
      </c>
      <c r="I205" s="21">
        <f t="shared" ca="1" si="8"/>
        <v>0</v>
      </c>
    </row>
    <row r="206" spans="1:9" x14ac:dyDescent="0.25">
      <c r="A206" s="2">
        <f>+CONFIG!D206</f>
        <v>0</v>
      </c>
      <c r="B206" s="2" t="str">
        <f>+UPPER(CONFIG!E206)</f>
        <v/>
      </c>
      <c r="C206" s="19">
        <f>+SUMIF(DIARIO!G205:G531,"P"&amp;CxCyP!A206,DIARIO!$H$2:$H$328)</f>
        <v>0</v>
      </c>
      <c r="D206" s="19">
        <f>+SUMIF(DIARIO!G205:G531,"P"&amp;CxCyP!A206,DIARIO!$I$2:$I$328)</f>
        <v>0</v>
      </c>
      <c r="E206" s="21">
        <f t="shared" si="7"/>
        <v>0</v>
      </c>
      <c r="F206" s="20"/>
      <c r="G206" s="19">
        <f ca="1">+SUMIF(DIARIO!G$2:G531,"C"&amp;CxCyP!A206,DIARIO!$H$2:$H$328)</f>
        <v>0</v>
      </c>
      <c r="H206" s="19">
        <f ca="1">+SUMIF(DIARIO!G$2:G531,"C"&amp;CxCyP!A206,DIARIO!$I$2:$I$328)</f>
        <v>0</v>
      </c>
      <c r="I206" s="21">
        <f t="shared" ca="1" si="8"/>
        <v>0</v>
      </c>
    </row>
    <row r="207" spans="1:9" x14ac:dyDescent="0.25">
      <c r="A207" s="2">
        <f>+CONFIG!D207</f>
        <v>0</v>
      </c>
      <c r="B207" s="2" t="str">
        <f>+UPPER(CONFIG!E207)</f>
        <v/>
      </c>
      <c r="C207" s="19">
        <f>+SUMIF(DIARIO!G206:G532,"P"&amp;CxCyP!A207,DIARIO!$H$2:$H$328)</f>
        <v>0</v>
      </c>
      <c r="D207" s="19">
        <f>+SUMIF(DIARIO!G206:G532,"P"&amp;CxCyP!A207,DIARIO!$I$2:$I$328)</f>
        <v>0</v>
      </c>
      <c r="E207" s="21">
        <f t="shared" si="7"/>
        <v>0</v>
      </c>
      <c r="F207" s="20"/>
      <c r="G207" s="19">
        <f ca="1">+SUMIF(DIARIO!G$2:G532,"C"&amp;CxCyP!A207,DIARIO!$H$2:$H$328)</f>
        <v>0</v>
      </c>
      <c r="H207" s="19">
        <f ca="1">+SUMIF(DIARIO!G$2:G532,"C"&amp;CxCyP!A207,DIARIO!$I$2:$I$328)</f>
        <v>0</v>
      </c>
      <c r="I207" s="21">
        <f t="shared" ca="1" si="8"/>
        <v>0</v>
      </c>
    </row>
    <row r="208" spans="1:9" x14ac:dyDescent="0.25">
      <c r="A208" s="2">
        <f>+CONFIG!D208</f>
        <v>0</v>
      </c>
      <c r="B208" s="2" t="str">
        <f>+UPPER(CONFIG!E208)</f>
        <v/>
      </c>
      <c r="C208" s="19">
        <f>+SUMIF(DIARIO!G207:G533,"P"&amp;CxCyP!A208,DIARIO!$H$2:$H$328)</f>
        <v>0</v>
      </c>
      <c r="D208" s="19">
        <f>+SUMIF(DIARIO!G207:G533,"P"&amp;CxCyP!A208,DIARIO!$I$2:$I$328)</f>
        <v>0</v>
      </c>
      <c r="E208" s="21">
        <f t="shared" si="7"/>
        <v>0</v>
      </c>
      <c r="F208" s="20"/>
      <c r="G208" s="19">
        <f ca="1">+SUMIF(DIARIO!G$2:G533,"C"&amp;CxCyP!A208,DIARIO!$H$2:$H$328)</f>
        <v>0</v>
      </c>
      <c r="H208" s="19">
        <f ca="1">+SUMIF(DIARIO!G$2:G533,"C"&amp;CxCyP!A208,DIARIO!$I$2:$I$328)</f>
        <v>0</v>
      </c>
      <c r="I208" s="21">
        <f t="shared" ca="1" si="8"/>
        <v>0</v>
      </c>
    </row>
    <row r="209" spans="1:9" x14ac:dyDescent="0.25">
      <c r="A209" s="2">
        <f>+CONFIG!D209</f>
        <v>0</v>
      </c>
      <c r="B209" s="2" t="str">
        <f>+UPPER(CONFIG!E209)</f>
        <v/>
      </c>
      <c r="C209" s="19">
        <f>+SUMIF(DIARIO!G208:G534,"P"&amp;CxCyP!A209,DIARIO!$H$2:$H$328)</f>
        <v>0</v>
      </c>
      <c r="D209" s="19">
        <f>+SUMIF(DIARIO!G208:G534,"P"&amp;CxCyP!A209,DIARIO!$I$2:$I$328)</f>
        <v>0</v>
      </c>
      <c r="E209" s="21">
        <f t="shared" si="7"/>
        <v>0</v>
      </c>
      <c r="F209" s="20"/>
      <c r="G209" s="19">
        <f ca="1">+SUMIF(DIARIO!G$2:G534,"C"&amp;CxCyP!A209,DIARIO!$H$2:$H$328)</f>
        <v>0</v>
      </c>
      <c r="H209" s="19">
        <f ca="1">+SUMIF(DIARIO!G$2:G534,"C"&amp;CxCyP!A209,DIARIO!$I$2:$I$328)</f>
        <v>0</v>
      </c>
      <c r="I209" s="21">
        <f t="shared" ca="1" si="8"/>
        <v>0</v>
      </c>
    </row>
    <row r="210" spans="1:9" x14ac:dyDescent="0.25">
      <c r="A210" s="2">
        <f>+CONFIG!D210</f>
        <v>0</v>
      </c>
      <c r="B210" s="2" t="str">
        <f>+UPPER(CONFIG!E210)</f>
        <v/>
      </c>
      <c r="C210" s="19">
        <f>+SUMIF(DIARIO!G209:G535,"P"&amp;CxCyP!A210,DIARIO!$H$2:$H$328)</f>
        <v>0</v>
      </c>
      <c r="D210" s="19">
        <f>+SUMIF(DIARIO!G209:G535,"P"&amp;CxCyP!A210,DIARIO!$I$2:$I$328)</f>
        <v>0</v>
      </c>
      <c r="E210" s="21">
        <f t="shared" si="7"/>
        <v>0</v>
      </c>
      <c r="F210" s="20"/>
      <c r="G210" s="19">
        <f ca="1">+SUMIF(DIARIO!G$2:G535,"C"&amp;CxCyP!A210,DIARIO!$H$2:$H$328)</f>
        <v>0</v>
      </c>
      <c r="H210" s="19">
        <f ca="1">+SUMIF(DIARIO!G$2:G535,"C"&amp;CxCyP!A210,DIARIO!$I$2:$I$328)</f>
        <v>0</v>
      </c>
      <c r="I210" s="21">
        <f t="shared" ca="1" si="8"/>
        <v>0</v>
      </c>
    </row>
    <row r="211" spans="1:9" x14ac:dyDescent="0.25">
      <c r="A211" s="2">
        <f>+CONFIG!D211</f>
        <v>0</v>
      </c>
      <c r="B211" s="2" t="str">
        <f>+UPPER(CONFIG!E211)</f>
        <v/>
      </c>
      <c r="C211" s="19">
        <f>+SUMIF(DIARIO!G210:G536,"P"&amp;CxCyP!A211,DIARIO!$H$2:$H$328)</f>
        <v>0</v>
      </c>
      <c r="D211" s="19">
        <f>+SUMIF(DIARIO!G210:G536,"P"&amp;CxCyP!A211,DIARIO!$I$2:$I$328)</f>
        <v>0</v>
      </c>
      <c r="E211" s="21">
        <f t="shared" si="7"/>
        <v>0</v>
      </c>
      <c r="F211" s="20"/>
      <c r="G211" s="19">
        <f ca="1">+SUMIF(DIARIO!G$2:G536,"C"&amp;CxCyP!A211,DIARIO!$H$2:$H$328)</f>
        <v>0</v>
      </c>
      <c r="H211" s="19">
        <f ca="1">+SUMIF(DIARIO!G$2:G536,"C"&amp;CxCyP!A211,DIARIO!$I$2:$I$328)</f>
        <v>0</v>
      </c>
      <c r="I211" s="21">
        <f t="shared" ca="1" si="8"/>
        <v>0</v>
      </c>
    </row>
    <row r="212" spans="1:9" x14ac:dyDescent="0.25">
      <c r="A212" s="2">
        <f>+CONFIG!D212</f>
        <v>0</v>
      </c>
      <c r="B212" s="2" t="str">
        <f>+UPPER(CONFIG!E212)</f>
        <v/>
      </c>
      <c r="C212" s="19">
        <f>+SUMIF(DIARIO!G211:G537,"P"&amp;CxCyP!A212,DIARIO!$H$2:$H$328)</f>
        <v>0</v>
      </c>
      <c r="D212" s="19">
        <f>+SUMIF(DIARIO!G211:G537,"P"&amp;CxCyP!A212,DIARIO!$I$2:$I$328)</f>
        <v>0</v>
      </c>
      <c r="E212" s="21">
        <f t="shared" si="7"/>
        <v>0</v>
      </c>
      <c r="F212" s="20"/>
      <c r="G212" s="19">
        <f ca="1">+SUMIF(DIARIO!G$2:G537,"C"&amp;CxCyP!A212,DIARIO!$H$2:$H$328)</f>
        <v>0</v>
      </c>
      <c r="H212" s="19">
        <f ca="1">+SUMIF(DIARIO!G$2:G537,"C"&amp;CxCyP!A212,DIARIO!$I$2:$I$328)</f>
        <v>0</v>
      </c>
      <c r="I212" s="21">
        <f t="shared" ca="1" si="8"/>
        <v>0</v>
      </c>
    </row>
    <row r="213" spans="1:9" x14ac:dyDescent="0.25">
      <c r="A213" s="2">
        <f>+CONFIG!D213</f>
        <v>0</v>
      </c>
      <c r="B213" s="2" t="str">
        <f>+UPPER(CONFIG!E213)</f>
        <v/>
      </c>
      <c r="C213" s="19">
        <f>+SUMIF(DIARIO!G212:G538,"P"&amp;CxCyP!A213,DIARIO!$H$2:$H$328)</f>
        <v>0</v>
      </c>
      <c r="D213" s="19">
        <f>+SUMIF(DIARIO!G212:G538,"P"&amp;CxCyP!A213,DIARIO!$I$2:$I$328)</f>
        <v>0</v>
      </c>
      <c r="E213" s="21">
        <f t="shared" si="7"/>
        <v>0</v>
      </c>
      <c r="F213" s="20"/>
      <c r="G213" s="19">
        <f ca="1">+SUMIF(DIARIO!G$2:G538,"C"&amp;CxCyP!A213,DIARIO!$H$2:$H$328)</f>
        <v>0</v>
      </c>
      <c r="H213" s="19">
        <f ca="1">+SUMIF(DIARIO!G$2:G538,"C"&amp;CxCyP!A213,DIARIO!$I$2:$I$328)</f>
        <v>0</v>
      </c>
      <c r="I213" s="21">
        <f t="shared" ca="1" si="8"/>
        <v>0</v>
      </c>
    </row>
    <row r="214" spans="1:9" x14ac:dyDescent="0.25">
      <c r="A214" s="2">
        <f>+CONFIG!D214</f>
        <v>0</v>
      </c>
      <c r="B214" s="2" t="str">
        <f>+UPPER(CONFIG!E214)</f>
        <v/>
      </c>
      <c r="C214" s="19">
        <f>+SUMIF(DIARIO!G213:G539,"P"&amp;CxCyP!A214,DIARIO!$H$2:$H$328)</f>
        <v>0</v>
      </c>
      <c r="D214" s="19">
        <f>+SUMIF(DIARIO!G213:G539,"P"&amp;CxCyP!A214,DIARIO!$I$2:$I$328)</f>
        <v>0</v>
      </c>
      <c r="E214" s="21">
        <f t="shared" si="7"/>
        <v>0</v>
      </c>
      <c r="F214" s="20"/>
      <c r="G214" s="19">
        <f ca="1">+SUMIF(DIARIO!G$2:G539,"C"&amp;CxCyP!A214,DIARIO!$H$2:$H$328)</f>
        <v>0</v>
      </c>
      <c r="H214" s="19">
        <f ca="1">+SUMIF(DIARIO!G$2:G539,"C"&amp;CxCyP!A214,DIARIO!$I$2:$I$328)</f>
        <v>0</v>
      </c>
      <c r="I214" s="21">
        <f t="shared" ca="1" si="8"/>
        <v>0</v>
      </c>
    </row>
    <row r="215" spans="1:9" x14ac:dyDescent="0.25">
      <c r="A215" s="2">
        <f>+CONFIG!D215</f>
        <v>0</v>
      </c>
      <c r="B215" s="2" t="str">
        <f>+UPPER(CONFIG!E215)</f>
        <v/>
      </c>
      <c r="C215" s="19">
        <f>+SUMIF(DIARIO!G214:G540,"P"&amp;CxCyP!A215,DIARIO!$H$2:$H$328)</f>
        <v>0</v>
      </c>
      <c r="D215" s="19">
        <f>+SUMIF(DIARIO!G214:G540,"P"&amp;CxCyP!A215,DIARIO!$I$2:$I$328)</f>
        <v>0</v>
      </c>
      <c r="E215" s="21">
        <f t="shared" si="7"/>
        <v>0</v>
      </c>
      <c r="F215" s="20"/>
      <c r="G215" s="19">
        <f ca="1">+SUMIF(DIARIO!G$2:G540,"C"&amp;CxCyP!A215,DIARIO!$H$2:$H$328)</f>
        <v>0</v>
      </c>
      <c r="H215" s="19">
        <f ca="1">+SUMIF(DIARIO!G$2:G540,"C"&amp;CxCyP!A215,DIARIO!$I$2:$I$328)</f>
        <v>0</v>
      </c>
      <c r="I215" s="21">
        <f t="shared" ca="1" si="8"/>
        <v>0</v>
      </c>
    </row>
    <row r="216" spans="1:9" x14ac:dyDescent="0.25">
      <c r="A216" s="2">
        <f>+CONFIG!D216</f>
        <v>0</v>
      </c>
      <c r="B216" s="2" t="str">
        <f>+UPPER(CONFIG!E216)</f>
        <v/>
      </c>
      <c r="C216" s="19">
        <f>+SUMIF(DIARIO!G215:G541,"P"&amp;CxCyP!A216,DIARIO!$H$2:$H$328)</f>
        <v>0</v>
      </c>
      <c r="D216" s="19">
        <f>+SUMIF(DIARIO!G215:G541,"P"&amp;CxCyP!A216,DIARIO!$I$2:$I$328)</f>
        <v>0</v>
      </c>
      <c r="E216" s="21">
        <f t="shared" si="7"/>
        <v>0</v>
      </c>
      <c r="F216" s="20"/>
      <c r="G216" s="19">
        <f ca="1">+SUMIF(DIARIO!G$2:G541,"C"&amp;CxCyP!A216,DIARIO!$H$2:$H$328)</f>
        <v>0</v>
      </c>
      <c r="H216" s="19">
        <f ca="1">+SUMIF(DIARIO!G$2:G541,"C"&amp;CxCyP!A216,DIARIO!$I$2:$I$328)</f>
        <v>0</v>
      </c>
      <c r="I216" s="21">
        <f t="shared" ca="1" si="8"/>
        <v>0</v>
      </c>
    </row>
    <row r="217" spans="1:9" x14ac:dyDescent="0.25">
      <c r="A217" s="2">
        <f>+CONFIG!D217</f>
        <v>0</v>
      </c>
      <c r="B217" s="2" t="str">
        <f>+UPPER(CONFIG!E217)</f>
        <v/>
      </c>
      <c r="C217" s="19">
        <f>+SUMIF(DIARIO!G216:G542,"P"&amp;CxCyP!A217,DIARIO!$H$2:$H$328)</f>
        <v>0</v>
      </c>
      <c r="D217" s="19">
        <f>+SUMIF(DIARIO!G216:G542,"P"&amp;CxCyP!A217,DIARIO!$I$2:$I$328)</f>
        <v>0</v>
      </c>
      <c r="E217" s="21">
        <f t="shared" si="7"/>
        <v>0</v>
      </c>
      <c r="F217" s="20"/>
      <c r="G217" s="19">
        <f ca="1">+SUMIF(DIARIO!G$2:G542,"C"&amp;CxCyP!A217,DIARIO!$H$2:$H$328)</f>
        <v>0</v>
      </c>
      <c r="H217" s="19">
        <f ca="1">+SUMIF(DIARIO!G$2:G542,"C"&amp;CxCyP!A217,DIARIO!$I$2:$I$328)</f>
        <v>0</v>
      </c>
      <c r="I217" s="21">
        <f t="shared" ca="1" si="8"/>
        <v>0</v>
      </c>
    </row>
    <row r="218" spans="1:9" x14ac:dyDescent="0.25">
      <c r="A218" s="2">
        <f>+CONFIG!D218</f>
        <v>0</v>
      </c>
      <c r="B218" s="2" t="str">
        <f>+UPPER(CONFIG!E218)</f>
        <v/>
      </c>
      <c r="C218" s="19">
        <f>+SUMIF(DIARIO!G217:G543,"P"&amp;CxCyP!A218,DIARIO!$H$2:$H$328)</f>
        <v>0</v>
      </c>
      <c r="D218" s="19">
        <f>+SUMIF(DIARIO!G217:G543,"P"&amp;CxCyP!A218,DIARIO!$I$2:$I$328)</f>
        <v>0</v>
      </c>
      <c r="E218" s="21">
        <f t="shared" si="7"/>
        <v>0</v>
      </c>
      <c r="F218" s="20"/>
      <c r="G218" s="19">
        <f ca="1">+SUMIF(DIARIO!G$2:G543,"C"&amp;CxCyP!A218,DIARIO!$H$2:$H$328)</f>
        <v>0</v>
      </c>
      <c r="H218" s="19">
        <f ca="1">+SUMIF(DIARIO!G$2:G543,"C"&amp;CxCyP!A218,DIARIO!$I$2:$I$328)</f>
        <v>0</v>
      </c>
      <c r="I218" s="21">
        <f t="shared" ca="1" si="8"/>
        <v>0</v>
      </c>
    </row>
    <row r="219" spans="1:9" x14ac:dyDescent="0.25">
      <c r="A219" s="2">
        <f>+CONFIG!D219</f>
        <v>0</v>
      </c>
      <c r="B219" s="2" t="str">
        <f>+UPPER(CONFIG!E219)</f>
        <v/>
      </c>
      <c r="C219" s="19">
        <f>+SUMIF(DIARIO!G218:G544,"P"&amp;CxCyP!A219,DIARIO!$H$2:$H$328)</f>
        <v>0</v>
      </c>
      <c r="D219" s="19">
        <f>+SUMIF(DIARIO!G218:G544,"P"&amp;CxCyP!A219,DIARIO!$I$2:$I$328)</f>
        <v>0</v>
      </c>
      <c r="E219" s="21">
        <f t="shared" si="7"/>
        <v>0</v>
      </c>
      <c r="F219" s="20"/>
      <c r="G219" s="19">
        <f ca="1">+SUMIF(DIARIO!G$2:G544,"C"&amp;CxCyP!A219,DIARIO!$H$2:$H$328)</f>
        <v>0</v>
      </c>
      <c r="H219" s="19">
        <f ca="1">+SUMIF(DIARIO!G$2:G544,"C"&amp;CxCyP!A219,DIARIO!$I$2:$I$328)</f>
        <v>0</v>
      </c>
      <c r="I219" s="21">
        <f t="shared" ca="1" si="8"/>
        <v>0</v>
      </c>
    </row>
    <row r="220" spans="1:9" x14ac:dyDescent="0.25">
      <c r="A220" s="2">
        <f>+CONFIG!D220</f>
        <v>0</v>
      </c>
      <c r="B220" s="2" t="str">
        <f>+UPPER(CONFIG!E220)</f>
        <v/>
      </c>
      <c r="C220" s="19">
        <f>+SUMIF(DIARIO!G219:G545,"P"&amp;CxCyP!A220,DIARIO!$H$2:$H$328)</f>
        <v>0</v>
      </c>
      <c r="D220" s="19">
        <f>+SUMIF(DIARIO!G219:G545,"P"&amp;CxCyP!A220,DIARIO!$I$2:$I$328)</f>
        <v>0</v>
      </c>
      <c r="E220" s="21">
        <f t="shared" si="7"/>
        <v>0</v>
      </c>
      <c r="F220" s="20"/>
      <c r="G220" s="19">
        <f ca="1">+SUMIF(DIARIO!G$2:G545,"C"&amp;CxCyP!A220,DIARIO!$H$2:$H$328)</f>
        <v>0</v>
      </c>
      <c r="H220" s="19">
        <f ca="1">+SUMIF(DIARIO!G$2:G545,"C"&amp;CxCyP!A220,DIARIO!$I$2:$I$328)</f>
        <v>0</v>
      </c>
      <c r="I220" s="21">
        <f t="shared" ca="1" si="8"/>
        <v>0</v>
      </c>
    </row>
    <row r="221" spans="1:9" x14ac:dyDescent="0.25">
      <c r="A221" s="2">
        <f>+CONFIG!D221</f>
        <v>0</v>
      </c>
      <c r="B221" s="2" t="str">
        <f>+UPPER(CONFIG!E221)</f>
        <v/>
      </c>
      <c r="C221" s="19">
        <f>+SUMIF(DIARIO!G220:G546,"P"&amp;CxCyP!A221,DIARIO!$H$2:$H$328)</f>
        <v>0</v>
      </c>
      <c r="D221" s="19">
        <f>+SUMIF(DIARIO!G220:G546,"P"&amp;CxCyP!A221,DIARIO!$I$2:$I$328)</f>
        <v>0</v>
      </c>
      <c r="E221" s="21">
        <f t="shared" si="7"/>
        <v>0</v>
      </c>
      <c r="F221" s="20"/>
      <c r="G221" s="19">
        <f ca="1">+SUMIF(DIARIO!G$2:G546,"C"&amp;CxCyP!A221,DIARIO!$H$2:$H$328)</f>
        <v>0</v>
      </c>
      <c r="H221" s="19">
        <f ca="1">+SUMIF(DIARIO!G$2:G546,"C"&amp;CxCyP!A221,DIARIO!$I$2:$I$328)</f>
        <v>0</v>
      </c>
      <c r="I221" s="21">
        <f t="shared" ca="1" si="8"/>
        <v>0</v>
      </c>
    </row>
    <row r="222" spans="1:9" x14ac:dyDescent="0.25">
      <c r="A222" s="2">
        <f>+CONFIG!D222</f>
        <v>0</v>
      </c>
      <c r="B222" s="2" t="str">
        <f>+UPPER(CONFIG!E222)</f>
        <v/>
      </c>
      <c r="C222" s="19">
        <f>+SUMIF(DIARIO!G221:G547,"P"&amp;CxCyP!A222,DIARIO!$H$2:$H$328)</f>
        <v>0</v>
      </c>
      <c r="D222" s="19">
        <f>+SUMIF(DIARIO!G221:G547,"P"&amp;CxCyP!A222,DIARIO!$I$2:$I$328)</f>
        <v>0</v>
      </c>
      <c r="E222" s="21">
        <f t="shared" si="7"/>
        <v>0</v>
      </c>
      <c r="F222" s="20"/>
      <c r="G222" s="19">
        <f ca="1">+SUMIF(DIARIO!G$2:G547,"C"&amp;CxCyP!A222,DIARIO!$H$2:$H$328)</f>
        <v>0</v>
      </c>
      <c r="H222" s="19">
        <f ca="1">+SUMIF(DIARIO!G$2:G547,"C"&amp;CxCyP!A222,DIARIO!$I$2:$I$328)</f>
        <v>0</v>
      </c>
      <c r="I222" s="21">
        <f t="shared" ca="1" si="8"/>
        <v>0</v>
      </c>
    </row>
    <row r="223" spans="1:9" x14ac:dyDescent="0.25">
      <c r="A223" s="2">
        <f>+CONFIG!D223</f>
        <v>0</v>
      </c>
      <c r="B223" s="2" t="str">
        <f>+UPPER(CONFIG!E223)</f>
        <v/>
      </c>
      <c r="C223" s="19">
        <f>+SUMIF(DIARIO!G222:G548,"P"&amp;CxCyP!A223,DIARIO!$H$2:$H$328)</f>
        <v>0</v>
      </c>
      <c r="D223" s="19">
        <f>+SUMIF(DIARIO!G222:G548,"P"&amp;CxCyP!A223,DIARIO!$I$2:$I$328)</f>
        <v>0</v>
      </c>
      <c r="E223" s="21">
        <f t="shared" si="7"/>
        <v>0</v>
      </c>
      <c r="F223" s="20"/>
      <c r="G223" s="19">
        <f ca="1">+SUMIF(DIARIO!G$2:G548,"C"&amp;CxCyP!A223,DIARIO!$H$2:$H$328)</f>
        <v>0</v>
      </c>
      <c r="H223" s="19">
        <f ca="1">+SUMIF(DIARIO!G$2:G548,"C"&amp;CxCyP!A223,DIARIO!$I$2:$I$328)</f>
        <v>0</v>
      </c>
      <c r="I223" s="21">
        <f t="shared" ca="1" si="8"/>
        <v>0</v>
      </c>
    </row>
    <row r="224" spans="1:9" x14ac:dyDescent="0.25">
      <c r="A224" s="2">
        <f>+CONFIG!D224</f>
        <v>0</v>
      </c>
      <c r="B224" s="2" t="str">
        <f>+UPPER(CONFIG!E224)</f>
        <v/>
      </c>
      <c r="C224" s="19">
        <f>+SUMIF(DIARIO!G223:G549,"P"&amp;CxCyP!A224,DIARIO!$H$2:$H$328)</f>
        <v>0</v>
      </c>
      <c r="D224" s="19">
        <f>+SUMIF(DIARIO!G223:G549,"P"&amp;CxCyP!A224,DIARIO!$I$2:$I$328)</f>
        <v>0</v>
      </c>
      <c r="E224" s="21">
        <f t="shared" si="7"/>
        <v>0</v>
      </c>
      <c r="F224" s="20"/>
      <c r="G224" s="19">
        <f ca="1">+SUMIF(DIARIO!G$2:G549,"C"&amp;CxCyP!A224,DIARIO!$H$2:$H$328)</f>
        <v>0</v>
      </c>
      <c r="H224" s="19">
        <f ca="1">+SUMIF(DIARIO!G$2:G549,"C"&amp;CxCyP!A224,DIARIO!$I$2:$I$328)</f>
        <v>0</v>
      </c>
      <c r="I224" s="21">
        <f t="shared" ca="1" si="8"/>
        <v>0</v>
      </c>
    </row>
    <row r="225" spans="1:9" x14ac:dyDescent="0.25">
      <c r="A225" s="2">
        <f>+CONFIG!D225</f>
        <v>0</v>
      </c>
      <c r="B225" s="2" t="str">
        <f>+UPPER(CONFIG!E225)</f>
        <v/>
      </c>
      <c r="C225" s="19">
        <f>+SUMIF(DIARIO!G224:G550,"P"&amp;CxCyP!A225,DIARIO!$H$2:$H$328)</f>
        <v>0</v>
      </c>
      <c r="D225" s="19">
        <f>+SUMIF(DIARIO!G224:G550,"P"&amp;CxCyP!A225,DIARIO!$I$2:$I$328)</f>
        <v>0</v>
      </c>
      <c r="E225" s="21">
        <f t="shared" si="7"/>
        <v>0</v>
      </c>
      <c r="F225" s="20"/>
      <c r="G225" s="19">
        <f ca="1">+SUMIF(DIARIO!G$2:G550,"C"&amp;CxCyP!A225,DIARIO!$H$2:$H$328)</f>
        <v>0</v>
      </c>
      <c r="H225" s="19">
        <f ca="1">+SUMIF(DIARIO!G$2:G550,"C"&amp;CxCyP!A225,DIARIO!$I$2:$I$328)</f>
        <v>0</v>
      </c>
      <c r="I225" s="21">
        <f t="shared" ca="1" si="8"/>
        <v>0</v>
      </c>
    </row>
    <row r="226" spans="1:9" x14ac:dyDescent="0.25">
      <c r="A226" s="2">
        <f>+CONFIG!D226</f>
        <v>0</v>
      </c>
      <c r="B226" s="2" t="str">
        <f>+UPPER(CONFIG!E226)</f>
        <v/>
      </c>
      <c r="C226" s="19">
        <f>+SUMIF(DIARIO!G225:G551,"P"&amp;CxCyP!A226,DIARIO!$H$2:$H$328)</f>
        <v>0</v>
      </c>
      <c r="D226" s="19">
        <f>+SUMIF(DIARIO!G225:G551,"P"&amp;CxCyP!A226,DIARIO!$I$2:$I$328)</f>
        <v>0</v>
      </c>
      <c r="E226" s="21">
        <f t="shared" si="7"/>
        <v>0</v>
      </c>
      <c r="F226" s="20"/>
      <c r="G226" s="19">
        <f ca="1">+SUMIF(DIARIO!G$2:G551,"C"&amp;CxCyP!A226,DIARIO!$H$2:$H$328)</f>
        <v>0</v>
      </c>
      <c r="H226" s="19">
        <f ca="1">+SUMIF(DIARIO!G$2:G551,"C"&amp;CxCyP!A226,DIARIO!$I$2:$I$328)</f>
        <v>0</v>
      </c>
      <c r="I226" s="21">
        <f t="shared" ca="1" si="8"/>
        <v>0</v>
      </c>
    </row>
    <row r="227" spans="1:9" x14ac:dyDescent="0.25">
      <c r="A227" s="2">
        <f>+CONFIG!D227</f>
        <v>0</v>
      </c>
      <c r="B227" s="2" t="str">
        <f>+UPPER(CONFIG!E227)</f>
        <v/>
      </c>
      <c r="C227" s="19">
        <f>+SUMIF(DIARIO!G226:G552,"P"&amp;CxCyP!A227,DIARIO!$H$2:$H$328)</f>
        <v>0</v>
      </c>
      <c r="D227" s="19">
        <f>+SUMIF(DIARIO!G226:G552,"P"&amp;CxCyP!A227,DIARIO!$I$2:$I$328)</f>
        <v>0</v>
      </c>
      <c r="E227" s="21">
        <f t="shared" si="7"/>
        <v>0</v>
      </c>
      <c r="F227" s="20"/>
      <c r="G227" s="19">
        <f ca="1">+SUMIF(DIARIO!G$2:G552,"C"&amp;CxCyP!A227,DIARIO!$H$2:$H$328)</f>
        <v>0</v>
      </c>
      <c r="H227" s="19">
        <f ca="1">+SUMIF(DIARIO!G$2:G552,"C"&amp;CxCyP!A227,DIARIO!$I$2:$I$328)</f>
        <v>0</v>
      </c>
      <c r="I227" s="21">
        <f t="shared" ca="1" si="8"/>
        <v>0</v>
      </c>
    </row>
    <row r="228" spans="1:9" x14ac:dyDescent="0.25">
      <c r="A228" s="2">
        <f>+CONFIG!D228</f>
        <v>0</v>
      </c>
      <c r="B228" s="2" t="str">
        <f>+UPPER(CONFIG!E228)</f>
        <v/>
      </c>
      <c r="C228" s="19">
        <f>+SUMIF(DIARIO!G227:G553,"P"&amp;CxCyP!A228,DIARIO!$H$2:$H$328)</f>
        <v>0</v>
      </c>
      <c r="D228" s="19">
        <f>+SUMIF(DIARIO!G227:G553,"P"&amp;CxCyP!A228,DIARIO!$I$2:$I$328)</f>
        <v>0</v>
      </c>
      <c r="E228" s="21">
        <f t="shared" si="7"/>
        <v>0</v>
      </c>
      <c r="F228" s="20"/>
      <c r="G228" s="19">
        <f ca="1">+SUMIF(DIARIO!G$2:G553,"C"&amp;CxCyP!A228,DIARIO!$H$2:$H$328)</f>
        <v>0</v>
      </c>
      <c r="H228" s="19">
        <f ca="1">+SUMIF(DIARIO!G$2:G553,"C"&amp;CxCyP!A228,DIARIO!$I$2:$I$328)</f>
        <v>0</v>
      </c>
      <c r="I228" s="21">
        <f t="shared" ca="1" si="8"/>
        <v>0</v>
      </c>
    </row>
    <row r="229" spans="1:9" x14ac:dyDescent="0.25">
      <c r="A229" s="2">
        <f>+CONFIG!D229</f>
        <v>0</v>
      </c>
      <c r="B229" s="2" t="str">
        <f>+UPPER(CONFIG!E229)</f>
        <v/>
      </c>
      <c r="C229" s="19">
        <f>+SUMIF(DIARIO!G228:G554,"P"&amp;CxCyP!A229,DIARIO!$H$2:$H$328)</f>
        <v>0</v>
      </c>
      <c r="D229" s="19">
        <f>+SUMIF(DIARIO!G228:G554,"P"&amp;CxCyP!A229,DIARIO!$I$2:$I$328)</f>
        <v>0</v>
      </c>
      <c r="E229" s="21">
        <f t="shared" si="7"/>
        <v>0</v>
      </c>
      <c r="F229" s="20"/>
      <c r="G229" s="19">
        <f ca="1">+SUMIF(DIARIO!G$2:G554,"C"&amp;CxCyP!A229,DIARIO!$H$2:$H$328)</f>
        <v>0</v>
      </c>
      <c r="H229" s="19">
        <f ca="1">+SUMIF(DIARIO!G$2:G554,"C"&amp;CxCyP!A229,DIARIO!$I$2:$I$328)</f>
        <v>0</v>
      </c>
      <c r="I229" s="21">
        <f t="shared" ca="1" si="8"/>
        <v>0</v>
      </c>
    </row>
    <row r="230" spans="1:9" x14ac:dyDescent="0.25">
      <c r="A230" s="2">
        <f>+CONFIG!D230</f>
        <v>0</v>
      </c>
      <c r="B230" s="2" t="str">
        <f>+UPPER(CONFIG!E230)</f>
        <v/>
      </c>
      <c r="C230" s="19">
        <f>+SUMIF(DIARIO!G229:G555,"P"&amp;CxCyP!A230,DIARIO!$H$2:$H$328)</f>
        <v>0</v>
      </c>
      <c r="D230" s="19">
        <f>+SUMIF(DIARIO!G229:G555,"P"&amp;CxCyP!A230,DIARIO!$I$2:$I$328)</f>
        <v>0</v>
      </c>
      <c r="E230" s="21">
        <f t="shared" si="7"/>
        <v>0</v>
      </c>
      <c r="F230" s="20"/>
      <c r="G230" s="19">
        <f ca="1">+SUMIF(DIARIO!G$2:G555,"C"&amp;CxCyP!A230,DIARIO!$H$2:$H$328)</f>
        <v>0</v>
      </c>
      <c r="H230" s="19">
        <f ca="1">+SUMIF(DIARIO!G$2:G555,"C"&amp;CxCyP!A230,DIARIO!$I$2:$I$328)</f>
        <v>0</v>
      </c>
      <c r="I230" s="21">
        <f t="shared" ca="1" si="8"/>
        <v>0</v>
      </c>
    </row>
    <row r="231" spans="1:9" x14ac:dyDescent="0.25">
      <c r="A231" s="2">
        <f>+CONFIG!D231</f>
        <v>0</v>
      </c>
      <c r="B231" s="2" t="str">
        <f>+UPPER(CONFIG!E231)</f>
        <v/>
      </c>
      <c r="C231" s="19">
        <f>+SUMIF(DIARIO!G230:G556,"P"&amp;CxCyP!A231,DIARIO!$H$2:$H$328)</f>
        <v>0</v>
      </c>
      <c r="D231" s="19">
        <f>+SUMIF(DIARIO!G230:G556,"P"&amp;CxCyP!A231,DIARIO!$I$2:$I$328)</f>
        <v>0</v>
      </c>
      <c r="E231" s="21">
        <f t="shared" si="7"/>
        <v>0</v>
      </c>
      <c r="F231" s="20"/>
      <c r="G231" s="19">
        <f ca="1">+SUMIF(DIARIO!G$2:G556,"C"&amp;CxCyP!A231,DIARIO!$H$2:$H$328)</f>
        <v>0</v>
      </c>
      <c r="H231" s="19">
        <f ca="1">+SUMIF(DIARIO!G$2:G556,"C"&amp;CxCyP!A231,DIARIO!$I$2:$I$328)</f>
        <v>0</v>
      </c>
      <c r="I231" s="21">
        <f t="shared" ca="1" si="8"/>
        <v>0</v>
      </c>
    </row>
    <row r="232" spans="1:9" x14ac:dyDescent="0.25">
      <c r="A232" s="2">
        <f>+CONFIG!D232</f>
        <v>0</v>
      </c>
      <c r="B232" s="2" t="str">
        <f>+UPPER(CONFIG!E232)</f>
        <v/>
      </c>
      <c r="C232" s="19">
        <f>+SUMIF(DIARIO!G231:G557,"P"&amp;CxCyP!A232,DIARIO!$H$2:$H$328)</f>
        <v>0</v>
      </c>
      <c r="D232" s="19">
        <f>+SUMIF(DIARIO!G231:G557,"P"&amp;CxCyP!A232,DIARIO!$I$2:$I$328)</f>
        <v>0</v>
      </c>
      <c r="E232" s="21">
        <f t="shared" si="7"/>
        <v>0</v>
      </c>
      <c r="F232" s="20"/>
      <c r="G232" s="19">
        <f ca="1">+SUMIF(DIARIO!G$2:G557,"C"&amp;CxCyP!A232,DIARIO!$H$2:$H$328)</f>
        <v>0</v>
      </c>
      <c r="H232" s="19">
        <f ca="1">+SUMIF(DIARIO!G$2:G557,"C"&amp;CxCyP!A232,DIARIO!$I$2:$I$328)</f>
        <v>0</v>
      </c>
      <c r="I232" s="21">
        <f t="shared" ca="1" si="8"/>
        <v>0</v>
      </c>
    </row>
    <row r="233" spans="1:9" x14ac:dyDescent="0.25">
      <c r="A233" s="2">
        <f>+CONFIG!D233</f>
        <v>0</v>
      </c>
      <c r="B233" s="2" t="str">
        <f>+UPPER(CONFIG!E233)</f>
        <v/>
      </c>
      <c r="C233" s="19">
        <f>+SUMIF(DIARIO!G232:G558,"P"&amp;CxCyP!A233,DIARIO!$H$2:$H$328)</f>
        <v>0</v>
      </c>
      <c r="D233" s="19">
        <f>+SUMIF(DIARIO!G232:G558,"P"&amp;CxCyP!A233,DIARIO!$I$2:$I$328)</f>
        <v>0</v>
      </c>
      <c r="E233" s="21">
        <f t="shared" si="7"/>
        <v>0</v>
      </c>
      <c r="F233" s="20"/>
      <c r="G233" s="19">
        <f ca="1">+SUMIF(DIARIO!G$2:G558,"C"&amp;CxCyP!A233,DIARIO!$H$2:$H$328)</f>
        <v>0</v>
      </c>
      <c r="H233" s="19">
        <f ca="1">+SUMIF(DIARIO!G$2:G558,"C"&amp;CxCyP!A233,DIARIO!$I$2:$I$328)</f>
        <v>0</v>
      </c>
      <c r="I233" s="21">
        <f t="shared" ca="1" si="8"/>
        <v>0</v>
      </c>
    </row>
    <row r="234" spans="1:9" x14ac:dyDescent="0.25">
      <c r="A234" s="2">
        <f>+CONFIG!D234</f>
        <v>0</v>
      </c>
      <c r="B234" s="2" t="str">
        <f>+UPPER(CONFIG!E234)</f>
        <v/>
      </c>
      <c r="C234" s="19">
        <f>+SUMIF(DIARIO!G233:G559,"P"&amp;CxCyP!A234,DIARIO!$H$2:$H$328)</f>
        <v>0</v>
      </c>
      <c r="D234" s="19">
        <f>+SUMIF(DIARIO!G233:G559,"P"&amp;CxCyP!A234,DIARIO!$I$2:$I$328)</f>
        <v>0</v>
      </c>
      <c r="E234" s="21">
        <f t="shared" si="7"/>
        <v>0</v>
      </c>
      <c r="F234" s="20"/>
      <c r="G234" s="19">
        <f ca="1">+SUMIF(DIARIO!G$2:G559,"C"&amp;CxCyP!A234,DIARIO!$H$2:$H$328)</f>
        <v>0</v>
      </c>
      <c r="H234" s="19">
        <f ca="1">+SUMIF(DIARIO!G$2:G559,"C"&amp;CxCyP!A234,DIARIO!$I$2:$I$328)</f>
        <v>0</v>
      </c>
      <c r="I234" s="21">
        <f t="shared" ca="1" si="8"/>
        <v>0</v>
      </c>
    </row>
    <row r="235" spans="1:9" x14ac:dyDescent="0.25">
      <c r="A235" s="2">
        <f>+CONFIG!D235</f>
        <v>0</v>
      </c>
      <c r="B235" s="2" t="str">
        <f>+UPPER(CONFIG!E235)</f>
        <v/>
      </c>
      <c r="C235" s="19">
        <f>+SUMIF(DIARIO!G234:G560,"P"&amp;CxCyP!A235,DIARIO!$H$2:$H$328)</f>
        <v>0</v>
      </c>
      <c r="D235" s="19">
        <f>+SUMIF(DIARIO!G234:G560,"P"&amp;CxCyP!A235,DIARIO!$I$2:$I$328)</f>
        <v>0</v>
      </c>
      <c r="E235" s="21">
        <f t="shared" si="7"/>
        <v>0</v>
      </c>
      <c r="F235" s="20"/>
      <c r="G235" s="19">
        <f ca="1">+SUMIF(DIARIO!G$2:G560,"C"&amp;CxCyP!A235,DIARIO!$H$2:$H$328)</f>
        <v>0</v>
      </c>
      <c r="H235" s="19">
        <f ca="1">+SUMIF(DIARIO!G$2:G560,"C"&amp;CxCyP!A235,DIARIO!$I$2:$I$328)</f>
        <v>0</v>
      </c>
      <c r="I235" s="21">
        <f t="shared" ca="1" si="8"/>
        <v>0</v>
      </c>
    </row>
    <row r="236" spans="1:9" x14ac:dyDescent="0.25">
      <c r="A236" s="2">
        <f>+CONFIG!D236</f>
        <v>0</v>
      </c>
      <c r="B236" s="2" t="str">
        <f>+UPPER(CONFIG!E236)</f>
        <v/>
      </c>
      <c r="C236" s="19">
        <f>+SUMIF(DIARIO!G235:G561,"P"&amp;CxCyP!A236,DIARIO!$H$2:$H$328)</f>
        <v>0</v>
      </c>
      <c r="D236" s="19">
        <f>+SUMIF(DIARIO!G235:G561,"P"&amp;CxCyP!A236,DIARIO!$I$2:$I$328)</f>
        <v>0</v>
      </c>
      <c r="E236" s="21">
        <f t="shared" si="7"/>
        <v>0</v>
      </c>
      <c r="F236" s="20"/>
      <c r="G236" s="19">
        <f ca="1">+SUMIF(DIARIO!G$2:G561,"C"&amp;CxCyP!A236,DIARIO!$H$2:$H$328)</f>
        <v>0</v>
      </c>
      <c r="H236" s="19">
        <f ca="1">+SUMIF(DIARIO!G$2:G561,"C"&amp;CxCyP!A236,DIARIO!$I$2:$I$328)</f>
        <v>0</v>
      </c>
      <c r="I236" s="21">
        <f t="shared" ca="1" si="8"/>
        <v>0</v>
      </c>
    </row>
    <row r="237" spans="1:9" x14ac:dyDescent="0.25">
      <c r="A237" s="2">
        <f>+CONFIG!D237</f>
        <v>0</v>
      </c>
      <c r="B237" s="2" t="str">
        <f>+UPPER(CONFIG!E237)</f>
        <v/>
      </c>
      <c r="C237" s="19">
        <f>+SUMIF(DIARIO!G236:G562,"P"&amp;CxCyP!A237,DIARIO!$H$2:$H$328)</f>
        <v>0</v>
      </c>
      <c r="D237" s="19">
        <f>+SUMIF(DIARIO!G236:G562,"P"&amp;CxCyP!A237,DIARIO!$I$2:$I$328)</f>
        <v>0</v>
      </c>
      <c r="E237" s="21">
        <f t="shared" si="7"/>
        <v>0</v>
      </c>
      <c r="F237" s="20"/>
      <c r="G237" s="19">
        <f ca="1">+SUMIF(DIARIO!G$2:G562,"C"&amp;CxCyP!A237,DIARIO!$H$2:$H$328)</f>
        <v>0</v>
      </c>
      <c r="H237" s="19">
        <f ca="1">+SUMIF(DIARIO!G$2:G562,"C"&amp;CxCyP!A237,DIARIO!$I$2:$I$328)</f>
        <v>0</v>
      </c>
      <c r="I237" s="21">
        <f t="shared" ca="1" si="8"/>
        <v>0</v>
      </c>
    </row>
    <row r="238" spans="1:9" x14ac:dyDescent="0.25">
      <c r="A238" s="2">
        <f>+CONFIG!D238</f>
        <v>0</v>
      </c>
      <c r="B238" s="2" t="str">
        <f>+UPPER(CONFIG!E238)</f>
        <v/>
      </c>
      <c r="C238" s="19">
        <f>+SUMIF(DIARIO!G237:G563,"P"&amp;CxCyP!A238,DIARIO!$H$2:$H$328)</f>
        <v>0</v>
      </c>
      <c r="D238" s="19">
        <f>+SUMIF(DIARIO!G237:G563,"P"&amp;CxCyP!A238,DIARIO!$I$2:$I$328)</f>
        <v>0</v>
      </c>
      <c r="E238" s="21">
        <f t="shared" si="7"/>
        <v>0</v>
      </c>
      <c r="F238" s="20"/>
      <c r="G238" s="19">
        <f ca="1">+SUMIF(DIARIO!G$2:G563,"C"&amp;CxCyP!A238,DIARIO!$H$2:$H$328)</f>
        <v>0</v>
      </c>
      <c r="H238" s="19">
        <f ca="1">+SUMIF(DIARIO!G$2:G563,"C"&amp;CxCyP!A238,DIARIO!$I$2:$I$328)</f>
        <v>0</v>
      </c>
      <c r="I238" s="21">
        <f t="shared" ca="1" si="8"/>
        <v>0</v>
      </c>
    </row>
    <row r="239" spans="1:9" x14ac:dyDescent="0.25">
      <c r="A239" s="2">
        <f>+CONFIG!D239</f>
        <v>0</v>
      </c>
      <c r="B239" s="2" t="str">
        <f>+UPPER(CONFIG!E239)</f>
        <v/>
      </c>
      <c r="C239" s="19">
        <f>+SUMIF(DIARIO!G238:G564,"P"&amp;CxCyP!A239,DIARIO!$H$2:$H$328)</f>
        <v>0</v>
      </c>
      <c r="D239" s="19">
        <f>+SUMIF(DIARIO!G238:G564,"P"&amp;CxCyP!A239,DIARIO!$I$2:$I$328)</f>
        <v>0</v>
      </c>
      <c r="E239" s="21">
        <f t="shared" si="7"/>
        <v>0</v>
      </c>
      <c r="F239" s="20"/>
      <c r="G239" s="19">
        <f ca="1">+SUMIF(DIARIO!G$2:G564,"C"&amp;CxCyP!A239,DIARIO!$H$2:$H$328)</f>
        <v>0</v>
      </c>
      <c r="H239" s="19">
        <f ca="1">+SUMIF(DIARIO!G$2:G564,"C"&amp;CxCyP!A239,DIARIO!$I$2:$I$328)</f>
        <v>0</v>
      </c>
      <c r="I239" s="21">
        <f t="shared" ca="1" si="8"/>
        <v>0</v>
      </c>
    </row>
    <row r="240" spans="1:9" x14ac:dyDescent="0.25">
      <c r="A240" s="2">
        <f>+CONFIG!D240</f>
        <v>0</v>
      </c>
      <c r="B240" s="2" t="str">
        <f>+UPPER(CONFIG!E240)</f>
        <v/>
      </c>
      <c r="C240" s="19">
        <f>+SUMIF(DIARIO!G239:G565,"P"&amp;CxCyP!A240,DIARIO!$H$2:$H$328)</f>
        <v>0</v>
      </c>
      <c r="D240" s="19">
        <f>+SUMIF(DIARIO!G239:G565,"P"&amp;CxCyP!A240,DIARIO!$I$2:$I$328)</f>
        <v>0</v>
      </c>
      <c r="E240" s="21">
        <f t="shared" si="7"/>
        <v>0</v>
      </c>
      <c r="F240" s="20"/>
      <c r="G240" s="19">
        <f ca="1">+SUMIF(DIARIO!G$2:G565,"C"&amp;CxCyP!A240,DIARIO!$H$2:$H$328)</f>
        <v>0</v>
      </c>
      <c r="H240" s="19">
        <f ca="1">+SUMIF(DIARIO!G$2:G565,"C"&amp;CxCyP!A240,DIARIO!$I$2:$I$328)</f>
        <v>0</v>
      </c>
      <c r="I240" s="21">
        <f t="shared" ca="1" si="8"/>
        <v>0</v>
      </c>
    </row>
    <row r="241" spans="1:9" x14ac:dyDescent="0.25">
      <c r="A241" s="2">
        <f>+CONFIG!D241</f>
        <v>0</v>
      </c>
      <c r="B241" s="2" t="str">
        <f>+UPPER(CONFIG!E241)</f>
        <v/>
      </c>
      <c r="C241" s="19">
        <f>+SUMIF(DIARIO!G240:G566,"P"&amp;CxCyP!A241,DIARIO!$H$2:$H$328)</f>
        <v>0</v>
      </c>
      <c r="D241" s="19">
        <f>+SUMIF(DIARIO!G240:G566,"P"&amp;CxCyP!A241,DIARIO!$I$2:$I$328)</f>
        <v>0</v>
      </c>
      <c r="E241" s="21">
        <f t="shared" si="7"/>
        <v>0</v>
      </c>
      <c r="F241" s="20"/>
      <c r="G241" s="19">
        <f ca="1">+SUMIF(DIARIO!G$2:G566,"C"&amp;CxCyP!A241,DIARIO!$H$2:$H$328)</f>
        <v>0</v>
      </c>
      <c r="H241" s="19">
        <f ca="1">+SUMIF(DIARIO!G$2:G566,"C"&amp;CxCyP!A241,DIARIO!$I$2:$I$328)</f>
        <v>0</v>
      </c>
      <c r="I241" s="21">
        <f t="shared" ca="1" si="8"/>
        <v>0</v>
      </c>
    </row>
    <row r="242" spans="1:9" x14ac:dyDescent="0.25">
      <c r="A242" s="2">
        <f>+CONFIG!D242</f>
        <v>0</v>
      </c>
      <c r="B242" s="2" t="str">
        <f>+UPPER(CONFIG!E242)</f>
        <v/>
      </c>
      <c r="C242" s="19">
        <f>+SUMIF(DIARIO!G241:G567,"P"&amp;CxCyP!A242,DIARIO!$H$2:$H$328)</f>
        <v>0</v>
      </c>
      <c r="D242" s="19">
        <f>+SUMIF(DIARIO!G241:G567,"P"&amp;CxCyP!A242,DIARIO!$I$2:$I$328)</f>
        <v>0</v>
      </c>
      <c r="E242" s="21">
        <f t="shared" si="7"/>
        <v>0</v>
      </c>
      <c r="F242" s="20"/>
      <c r="G242" s="19">
        <f ca="1">+SUMIF(DIARIO!G$2:G567,"C"&amp;CxCyP!A242,DIARIO!$H$2:$H$328)</f>
        <v>0</v>
      </c>
      <c r="H242" s="19">
        <f ca="1">+SUMIF(DIARIO!G$2:G567,"C"&amp;CxCyP!A242,DIARIO!$I$2:$I$328)</f>
        <v>0</v>
      </c>
      <c r="I242" s="21">
        <f t="shared" ca="1" si="8"/>
        <v>0</v>
      </c>
    </row>
    <row r="243" spans="1:9" x14ac:dyDescent="0.25">
      <c r="A243" s="2">
        <f>+CONFIG!D243</f>
        <v>0</v>
      </c>
      <c r="B243" s="2" t="str">
        <f>+UPPER(CONFIG!E243)</f>
        <v/>
      </c>
      <c r="C243" s="19">
        <f>+SUMIF(DIARIO!G242:G568,"P"&amp;CxCyP!A243,DIARIO!$H$2:$H$328)</f>
        <v>0</v>
      </c>
      <c r="D243" s="19">
        <f>+SUMIF(DIARIO!G242:G568,"P"&amp;CxCyP!A243,DIARIO!$I$2:$I$328)</f>
        <v>0</v>
      </c>
      <c r="E243" s="21">
        <f t="shared" si="7"/>
        <v>0</v>
      </c>
      <c r="F243" s="20"/>
      <c r="G243" s="19">
        <f ca="1">+SUMIF(DIARIO!G$2:G568,"C"&amp;CxCyP!A243,DIARIO!$H$2:$H$328)</f>
        <v>0</v>
      </c>
      <c r="H243" s="19">
        <f ca="1">+SUMIF(DIARIO!G$2:G568,"C"&amp;CxCyP!A243,DIARIO!$I$2:$I$328)</f>
        <v>0</v>
      </c>
      <c r="I243" s="21">
        <f t="shared" ca="1" si="8"/>
        <v>0</v>
      </c>
    </row>
    <row r="244" spans="1:9" x14ac:dyDescent="0.25">
      <c r="A244" s="2">
        <f>+CONFIG!D244</f>
        <v>0</v>
      </c>
      <c r="B244" s="2" t="str">
        <f>+UPPER(CONFIG!E244)</f>
        <v/>
      </c>
      <c r="C244" s="19">
        <f>+SUMIF(DIARIO!G243:G569,"P"&amp;CxCyP!A244,DIARIO!$H$2:$H$328)</f>
        <v>0</v>
      </c>
      <c r="D244" s="19">
        <f>+SUMIF(DIARIO!G243:G569,"P"&amp;CxCyP!A244,DIARIO!$I$2:$I$328)</f>
        <v>0</v>
      </c>
      <c r="E244" s="21">
        <f t="shared" si="7"/>
        <v>0</v>
      </c>
      <c r="F244" s="20"/>
      <c r="G244" s="19">
        <f ca="1">+SUMIF(DIARIO!G$2:G569,"C"&amp;CxCyP!A244,DIARIO!$H$2:$H$328)</f>
        <v>0</v>
      </c>
      <c r="H244" s="19">
        <f ca="1">+SUMIF(DIARIO!G$2:G569,"C"&amp;CxCyP!A244,DIARIO!$I$2:$I$328)</f>
        <v>0</v>
      </c>
      <c r="I244" s="21">
        <f t="shared" ca="1" si="8"/>
        <v>0</v>
      </c>
    </row>
    <row r="245" spans="1:9" x14ac:dyDescent="0.25">
      <c r="A245" s="2">
        <f>+CONFIG!D245</f>
        <v>0</v>
      </c>
      <c r="B245" s="2" t="str">
        <f>+UPPER(CONFIG!E245)</f>
        <v/>
      </c>
      <c r="C245" s="19">
        <f>+SUMIF(DIARIO!G244:G570,"P"&amp;CxCyP!A245,DIARIO!$H$2:$H$328)</f>
        <v>0</v>
      </c>
      <c r="D245" s="19">
        <f>+SUMIF(DIARIO!G244:G570,"P"&amp;CxCyP!A245,DIARIO!$I$2:$I$328)</f>
        <v>0</v>
      </c>
      <c r="E245" s="21">
        <f t="shared" si="7"/>
        <v>0</v>
      </c>
      <c r="F245" s="20"/>
      <c r="G245" s="19">
        <f ca="1">+SUMIF(DIARIO!G$2:G570,"C"&amp;CxCyP!A245,DIARIO!$H$2:$H$328)</f>
        <v>0</v>
      </c>
      <c r="H245" s="19">
        <f ca="1">+SUMIF(DIARIO!G$2:G570,"C"&amp;CxCyP!A245,DIARIO!$I$2:$I$328)</f>
        <v>0</v>
      </c>
      <c r="I245" s="21">
        <f t="shared" ca="1" si="8"/>
        <v>0</v>
      </c>
    </row>
    <row r="246" spans="1:9" x14ac:dyDescent="0.25">
      <c r="A246" s="2">
        <f>+CONFIG!D246</f>
        <v>0</v>
      </c>
      <c r="B246" s="2" t="str">
        <f>+UPPER(CONFIG!E246)</f>
        <v/>
      </c>
      <c r="C246" s="19">
        <f>+SUMIF(DIARIO!G245:G571,"P"&amp;CxCyP!A246,DIARIO!$H$2:$H$328)</f>
        <v>0</v>
      </c>
      <c r="D246" s="19">
        <f>+SUMIF(DIARIO!G245:G571,"P"&amp;CxCyP!A246,DIARIO!$I$2:$I$328)</f>
        <v>0</v>
      </c>
      <c r="E246" s="21">
        <f t="shared" si="7"/>
        <v>0</v>
      </c>
      <c r="F246" s="20"/>
      <c r="G246" s="19">
        <f ca="1">+SUMIF(DIARIO!G$2:G571,"C"&amp;CxCyP!A246,DIARIO!$H$2:$H$328)</f>
        <v>0</v>
      </c>
      <c r="H246" s="19">
        <f ca="1">+SUMIF(DIARIO!G$2:G571,"C"&amp;CxCyP!A246,DIARIO!$I$2:$I$328)</f>
        <v>0</v>
      </c>
      <c r="I246" s="21">
        <f t="shared" ca="1" si="8"/>
        <v>0</v>
      </c>
    </row>
    <row r="247" spans="1:9" x14ac:dyDescent="0.25">
      <c r="A247" s="2">
        <f>+CONFIG!D247</f>
        <v>0</v>
      </c>
      <c r="B247" s="2" t="str">
        <f>+UPPER(CONFIG!E247)</f>
        <v/>
      </c>
      <c r="C247" s="19">
        <f>+SUMIF(DIARIO!G246:G572,"P"&amp;CxCyP!A247,DIARIO!$H$2:$H$328)</f>
        <v>0</v>
      </c>
      <c r="D247" s="19">
        <f>+SUMIF(DIARIO!G246:G572,"P"&amp;CxCyP!A247,DIARIO!$I$2:$I$328)</f>
        <v>0</v>
      </c>
      <c r="E247" s="21">
        <f t="shared" si="7"/>
        <v>0</v>
      </c>
      <c r="F247" s="20"/>
      <c r="G247" s="19">
        <f ca="1">+SUMIF(DIARIO!G$2:G572,"C"&amp;CxCyP!A247,DIARIO!$H$2:$H$328)</f>
        <v>0</v>
      </c>
      <c r="H247" s="19">
        <f ca="1">+SUMIF(DIARIO!G$2:G572,"C"&amp;CxCyP!A247,DIARIO!$I$2:$I$328)</f>
        <v>0</v>
      </c>
      <c r="I247" s="21">
        <f t="shared" ca="1" si="8"/>
        <v>0</v>
      </c>
    </row>
    <row r="248" spans="1:9" x14ac:dyDescent="0.25">
      <c r="A248" s="2">
        <f>+CONFIG!D248</f>
        <v>0</v>
      </c>
      <c r="B248" s="2" t="str">
        <f>+UPPER(CONFIG!E248)</f>
        <v/>
      </c>
      <c r="C248" s="19">
        <f>+SUMIF(DIARIO!G247:G573,"P"&amp;CxCyP!A248,DIARIO!$H$2:$H$328)</f>
        <v>0</v>
      </c>
      <c r="D248" s="19">
        <f>+SUMIF(DIARIO!G247:G573,"P"&amp;CxCyP!A248,DIARIO!$I$2:$I$328)</f>
        <v>0</v>
      </c>
      <c r="E248" s="21">
        <f t="shared" si="7"/>
        <v>0</v>
      </c>
      <c r="F248" s="20"/>
      <c r="G248" s="19">
        <f ca="1">+SUMIF(DIARIO!G$2:G573,"C"&amp;CxCyP!A248,DIARIO!$H$2:$H$328)</f>
        <v>0</v>
      </c>
      <c r="H248" s="19">
        <f ca="1">+SUMIF(DIARIO!G$2:G573,"C"&amp;CxCyP!A248,DIARIO!$I$2:$I$328)</f>
        <v>0</v>
      </c>
      <c r="I248" s="21">
        <f t="shared" ca="1" si="8"/>
        <v>0</v>
      </c>
    </row>
    <row r="249" spans="1:9" x14ac:dyDescent="0.25">
      <c r="A249" s="2">
        <f>+CONFIG!D249</f>
        <v>0</v>
      </c>
      <c r="B249" s="2" t="str">
        <f>+UPPER(CONFIG!E249)</f>
        <v/>
      </c>
      <c r="C249" s="19">
        <f>+SUMIF(DIARIO!G248:G574,"P"&amp;CxCyP!A249,DIARIO!$H$2:$H$328)</f>
        <v>0</v>
      </c>
      <c r="D249" s="19">
        <f>+SUMIF(DIARIO!G248:G574,"P"&amp;CxCyP!A249,DIARIO!$I$2:$I$328)</f>
        <v>0</v>
      </c>
      <c r="E249" s="21">
        <f t="shared" si="7"/>
        <v>0</v>
      </c>
      <c r="F249" s="20"/>
      <c r="G249" s="19">
        <f ca="1">+SUMIF(DIARIO!G$2:G574,"C"&amp;CxCyP!A249,DIARIO!$H$2:$H$328)</f>
        <v>0</v>
      </c>
      <c r="H249" s="19">
        <f ca="1">+SUMIF(DIARIO!G$2:G574,"C"&amp;CxCyP!A249,DIARIO!$I$2:$I$328)</f>
        <v>0</v>
      </c>
      <c r="I249" s="21">
        <f t="shared" ca="1" si="8"/>
        <v>0</v>
      </c>
    </row>
    <row r="250" spans="1:9" x14ac:dyDescent="0.25">
      <c r="A250" s="2">
        <f>+CONFIG!D250</f>
        <v>0</v>
      </c>
      <c r="B250" s="2" t="str">
        <f>+UPPER(CONFIG!E250)</f>
        <v/>
      </c>
      <c r="C250" s="19">
        <f>+SUMIF(DIARIO!G249:G575,"P"&amp;CxCyP!A250,DIARIO!$H$2:$H$328)</f>
        <v>0</v>
      </c>
      <c r="D250" s="19">
        <f>+SUMIF(DIARIO!G249:G575,"P"&amp;CxCyP!A250,DIARIO!$I$2:$I$328)</f>
        <v>0</v>
      </c>
      <c r="E250" s="21">
        <f t="shared" si="7"/>
        <v>0</v>
      </c>
      <c r="F250" s="20"/>
      <c r="G250" s="19">
        <f ca="1">+SUMIF(DIARIO!G$2:G575,"C"&amp;CxCyP!A250,DIARIO!$H$2:$H$328)</f>
        <v>0</v>
      </c>
      <c r="H250" s="19">
        <f ca="1">+SUMIF(DIARIO!G$2:G575,"C"&amp;CxCyP!A250,DIARIO!$I$2:$I$328)</f>
        <v>0</v>
      </c>
      <c r="I250" s="21">
        <f t="shared" ca="1" si="8"/>
        <v>0</v>
      </c>
    </row>
    <row r="251" spans="1:9" x14ac:dyDescent="0.25">
      <c r="A251" s="2">
        <f>+CONFIG!D251</f>
        <v>0</v>
      </c>
      <c r="B251" s="2" t="str">
        <f>+UPPER(CONFIG!E251)</f>
        <v/>
      </c>
      <c r="C251" s="19">
        <f>+SUMIF(DIARIO!G250:G576,"P"&amp;CxCyP!A251,DIARIO!$H$2:$H$328)</f>
        <v>0</v>
      </c>
      <c r="D251" s="19">
        <f>+SUMIF(DIARIO!G250:G576,"P"&amp;CxCyP!A251,DIARIO!$I$2:$I$328)</f>
        <v>0</v>
      </c>
      <c r="E251" s="21">
        <f t="shared" si="7"/>
        <v>0</v>
      </c>
      <c r="F251" s="20"/>
      <c r="G251" s="19">
        <f ca="1">+SUMIF(DIARIO!G$2:G576,"C"&amp;CxCyP!A251,DIARIO!$H$2:$H$328)</f>
        <v>0</v>
      </c>
      <c r="H251" s="19">
        <f ca="1">+SUMIF(DIARIO!G$2:G576,"C"&amp;CxCyP!A251,DIARIO!$I$2:$I$328)</f>
        <v>0</v>
      </c>
      <c r="I251" s="21">
        <f t="shared" ca="1" si="8"/>
        <v>0</v>
      </c>
    </row>
    <row r="252" spans="1:9" x14ac:dyDescent="0.25">
      <c r="A252" s="2">
        <f>+CONFIG!D252</f>
        <v>0</v>
      </c>
      <c r="B252" s="2" t="str">
        <f>+UPPER(CONFIG!E252)</f>
        <v/>
      </c>
      <c r="C252" s="19">
        <f>+SUMIF(DIARIO!G251:G577,"P"&amp;CxCyP!A252,DIARIO!$H$2:$H$328)</f>
        <v>0</v>
      </c>
      <c r="D252" s="19">
        <f>+SUMIF(DIARIO!G251:G577,"P"&amp;CxCyP!A252,DIARIO!$I$2:$I$328)</f>
        <v>0</v>
      </c>
      <c r="E252" s="21">
        <f t="shared" si="7"/>
        <v>0</v>
      </c>
      <c r="F252" s="20"/>
      <c r="G252" s="19">
        <f ca="1">+SUMIF(DIARIO!G$2:G577,"C"&amp;CxCyP!A252,DIARIO!$H$2:$H$328)</f>
        <v>0</v>
      </c>
      <c r="H252" s="19">
        <f ca="1">+SUMIF(DIARIO!G$2:G577,"C"&amp;CxCyP!A252,DIARIO!$I$2:$I$328)</f>
        <v>0</v>
      </c>
      <c r="I252" s="21">
        <f t="shared" ca="1" si="8"/>
        <v>0</v>
      </c>
    </row>
    <row r="253" spans="1:9" x14ac:dyDescent="0.25">
      <c r="A253" s="2">
        <f>+CONFIG!D253</f>
        <v>0</v>
      </c>
      <c r="B253" s="2" t="str">
        <f>+UPPER(CONFIG!E253)</f>
        <v/>
      </c>
      <c r="C253" s="19">
        <f>+SUMIF(DIARIO!G252:G578,"P"&amp;CxCyP!A253,DIARIO!$H$2:$H$328)</f>
        <v>0</v>
      </c>
      <c r="D253" s="19">
        <f>+SUMIF(DIARIO!G252:G578,"P"&amp;CxCyP!A253,DIARIO!$I$2:$I$328)</f>
        <v>0</v>
      </c>
      <c r="E253" s="21">
        <f t="shared" si="7"/>
        <v>0</v>
      </c>
      <c r="F253" s="20"/>
      <c r="G253" s="19">
        <f ca="1">+SUMIF(DIARIO!G$2:G578,"C"&amp;CxCyP!A253,DIARIO!$H$2:$H$328)</f>
        <v>0</v>
      </c>
      <c r="H253" s="19">
        <f ca="1">+SUMIF(DIARIO!G$2:G578,"C"&amp;CxCyP!A253,DIARIO!$I$2:$I$328)</f>
        <v>0</v>
      </c>
      <c r="I253" s="21">
        <f t="shared" ca="1" si="8"/>
        <v>0</v>
      </c>
    </row>
    <row r="254" spans="1:9" x14ac:dyDescent="0.25">
      <c r="A254" s="2">
        <f>+CONFIG!D254</f>
        <v>0</v>
      </c>
      <c r="B254" s="2" t="str">
        <f>+UPPER(CONFIG!E254)</f>
        <v/>
      </c>
      <c r="C254" s="19">
        <f>+SUMIF(DIARIO!G253:G579,"P"&amp;CxCyP!A254,DIARIO!$H$2:$H$328)</f>
        <v>0</v>
      </c>
      <c r="D254" s="19">
        <f>+SUMIF(DIARIO!G253:G579,"P"&amp;CxCyP!A254,DIARIO!$I$2:$I$328)</f>
        <v>0</v>
      </c>
      <c r="E254" s="21">
        <f t="shared" si="7"/>
        <v>0</v>
      </c>
      <c r="F254" s="20"/>
      <c r="G254" s="19">
        <f ca="1">+SUMIF(DIARIO!G$2:G579,"C"&amp;CxCyP!A254,DIARIO!$H$2:$H$328)</f>
        <v>0</v>
      </c>
      <c r="H254" s="19">
        <f ca="1">+SUMIF(DIARIO!G$2:G579,"C"&amp;CxCyP!A254,DIARIO!$I$2:$I$328)</f>
        <v>0</v>
      </c>
      <c r="I254" s="21">
        <f t="shared" ca="1" si="8"/>
        <v>0</v>
      </c>
    </row>
    <row r="255" spans="1:9" x14ac:dyDescent="0.25">
      <c r="A255" s="2">
        <f>+CONFIG!D255</f>
        <v>0</v>
      </c>
      <c r="B255" s="2" t="str">
        <f>+UPPER(CONFIG!E255)</f>
        <v/>
      </c>
      <c r="C255" s="19">
        <f>+SUMIF(DIARIO!G254:G580,"P"&amp;CxCyP!A255,DIARIO!$H$2:$H$328)</f>
        <v>0</v>
      </c>
      <c r="D255" s="19">
        <f>+SUMIF(DIARIO!G254:G580,"P"&amp;CxCyP!A255,DIARIO!$I$2:$I$328)</f>
        <v>0</v>
      </c>
      <c r="E255" s="21">
        <f t="shared" si="7"/>
        <v>0</v>
      </c>
      <c r="F255" s="20"/>
      <c r="G255" s="19">
        <f ca="1">+SUMIF(DIARIO!G$2:G580,"C"&amp;CxCyP!A255,DIARIO!$H$2:$H$328)</f>
        <v>0</v>
      </c>
      <c r="H255" s="19">
        <f ca="1">+SUMIF(DIARIO!G$2:G580,"C"&amp;CxCyP!A255,DIARIO!$I$2:$I$328)</f>
        <v>0</v>
      </c>
      <c r="I255" s="21">
        <f t="shared" ca="1" si="8"/>
        <v>0</v>
      </c>
    </row>
    <row r="256" spans="1:9" x14ac:dyDescent="0.25">
      <c r="A256" s="2">
        <f>+CONFIG!D256</f>
        <v>0</v>
      </c>
      <c r="B256" s="2" t="str">
        <f>+UPPER(CONFIG!E256)</f>
        <v/>
      </c>
      <c r="C256" s="19">
        <f>+SUMIF(DIARIO!G255:G581,"P"&amp;CxCyP!A256,DIARIO!$H$2:$H$328)</f>
        <v>0</v>
      </c>
      <c r="D256" s="19">
        <f>+SUMIF(DIARIO!G255:G581,"P"&amp;CxCyP!A256,DIARIO!$I$2:$I$328)</f>
        <v>0</v>
      </c>
      <c r="E256" s="21">
        <f t="shared" si="7"/>
        <v>0</v>
      </c>
      <c r="F256" s="20"/>
      <c r="G256" s="19">
        <f ca="1">+SUMIF(DIARIO!G$2:G581,"C"&amp;CxCyP!A256,DIARIO!$H$2:$H$328)</f>
        <v>0</v>
      </c>
      <c r="H256" s="19">
        <f ca="1">+SUMIF(DIARIO!G$2:G581,"C"&amp;CxCyP!A256,DIARIO!$I$2:$I$328)</f>
        <v>0</v>
      </c>
      <c r="I256" s="21">
        <f t="shared" ca="1" si="8"/>
        <v>0</v>
      </c>
    </row>
    <row r="257" spans="1:9" x14ac:dyDescent="0.25">
      <c r="A257" s="2">
        <f>+CONFIG!D257</f>
        <v>0</v>
      </c>
      <c r="B257" s="2" t="str">
        <f>+UPPER(CONFIG!E257)</f>
        <v/>
      </c>
      <c r="C257" s="19">
        <f>+SUMIF(DIARIO!G256:G582,"P"&amp;CxCyP!A257,DIARIO!$H$2:$H$328)</f>
        <v>0</v>
      </c>
      <c r="D257" s="19">
        <f>+SUMIF(DIARIO!G256:G582,"P"&amp;CxCyP!A257,DIARIO!$I$2:$I$328)</f>
        <v>0</v>
      </c>
      <c r="E257" s="21">
        <f t="shared" si="7"/>
        <v>0</v>
      </c>
      <c r="F257" s="20"/>
      <c r="G257" s="19">
        <f ca="1">+SUMIF(DIARIO!G$2:G582,"C"&amp;CxCyP!A257,DIARIO!$H$2:$H$328)</f>
        <v>0</v>
      </c>
      <c r="H257" s="19">
        <f ca="1">+SUMIF(DIARIO!G$2:G582,"C"&amp;CxCyP!A257,DIARIO!$I$2:$I$328)</f>
        <v>0</v>
      </c>
      <c r="I257" s="21">
        <f t="shared" ca="1" si="8"/>
        <v>0</v>
      </c>
    </row>
    <row r="258" spans="1:9" x14ac:dyDescent="0.25">
      <c r="A258" s="2">
        <f>+CONFIG!D258</f>
        <v>0</v>
      </c>
      <c r="B258" s="2" t="str">
        <f>+UPPER(CONFIG!E258)</f>
        <v/>
      </c>
      <c r="C258" s="19">
        <f>+SUMIF(DIARIO!G257:G583,"P"&amp;CxCyP!A258,DIARIO!$H$2:$H$328)</f>
        <v>0</v>
      </c>
      <c r="D258" s="19">
        <f>+SUMIF(DIARIO!G257:G583,"P"&amp;CxCyP!A258,DIARIO!$I$2:$I$328)</f>
        <v>0</v>
      </c>
      <c r="E258" s="21">
        <f t="shared" si="7"/>
        <v>0</v>
      </c>
      <c r="F258" s="20"/>
      <c r="G258" s="19">
        <f ca="1">+SUMIF(DIARIO!G$2:G583,"C"&amp;CxCyP!A258,DIARIO!$H$2:$H$328)</f>
        <v>0</v>
      </c>
      <c r="H258" s="19">
        <f ca="1">+SUMIF(DIARIO!G$2:G583,"C"&amp;CxCyP!A258,DIARIO!$I$2:$I$328)</f>
        <v>0</v>
      </c>
      <c r="I258" s="21">
        <f t="shared" ca="1" si="8"/>
        <v>0</v>
      </c>
    </row>
    <row r="259" spans="1:9" x14ac:dyDescent="0.25">
      <c r="A259" s="2">
        <f>+CONFIG!D259</f>
        <v>0</v>
      </c>
      <c r="B259" s="2" t="str">
        <f>+UPPER(CONFIG!E259)</f>
        <v/>
      </c>
      <c r="C259" s="19">
        <f>+SUMIF(DIARIO!G258:G584,"P"&amp;CxCyP!A259,DIARIO!$H$2:$H$328)</f>
        <v>0</v>
      </c>
      <c r="D259" s="19">
        <f>+SUMIF(DIARIO!G258:G584,"P"&amp;CxCyP!A259,DIARIO!$I$2:$I$328)</f>
        <v>0</v>
      </c>
      <c r="E259" s="21">
        <f t="shared" si="7"/>
        <v>0</v>
      </c>
      <c r="F259" s="20"/>
      <c r="G259" s="19">
        <f ca="1">+SUMIF(DIARIO!G$2:G584,"C"&amp;CxCyP!A259,DIARIO!$H$2:$H$328)</f>
        <v>0</v>
      </c>
      <c r="H259" s="19">
        <f ca="1">+SUMIF(DIARIO!G$2:G584,"C"&amp;CxCyP!A259,DIARIO!$I$2:$I$328)</f>
        <v>0</v>
      </c>
      <c r="I259" s="21">
        <f t="shared" ca="1" si="8"/>
        <v>0</v>
      </c>
    </row>
    <row r="260" spans="1:9" x14ac:dyDescent="0.25">
      <c r="A260" s="2">
        <f>+CONFIG!D260</f>
        <v>0</v>
      </c>
      <c r="B260" s="2" t="str">
        <f>+UPPER(CONFIG!E260)</f>
        <v/>
      </c>
      <c r="C260" s="19">
        <f>+SUMIF(DIARIO!G259:G585,"P"&amp;CxCyP!A260,DIARIO!$H$2:$H$328)</f>
        <v>0</v>
      </c>
      <c r="D260" s="19">
        <f>+SUMIF(DIARIO!G259:G585,"P"&amp;CxCyP!A260,DIARIO!$I$2:$I$328)</f>
        <v>0</v>
      </c>
      <c r="E260" s="21">
        <f t="shared" ref="E260:E323" si="9">+D260-C260</f>
        <v>0</v>
      </c>
      <c r="F260" s="20"/>
      <c r="G260" s="19">
        <f ca="1">+SUMIF(DIARIO!G$2:G585,"C"&amp;CxCyP!A260,DIARIO!$H$2:$H$328)</f>
        <v>0</v>
      </c>
      <c r="H260" s="19">
        <f ca="1">+SUMIF(DIARIO!G$2:G585,"C"&amp;CxCyP!A260,DIARIO!$I$2:$I$328)</f>
        <v>0</v>
      </c>
      <c r="I260" s="21">
        <f t="shared" ref="I260:I323" ca="1" si="10">+G260-H260</f>
        <v>0</v>
      </c>
    </row>
    <row r="261" spans="1:9" x14ac:dyDescent="0.25">
      <c r="A261" s="2">
        <f>+CONFIG!D261</f>
        <v>0</v>
      </c>
      <c r="B261" s="2" t="str">
        <f>+UPPER(CONFIG!E261)</f>
        <v/>
      </c>
      <c r="C261" s="19">
        <f>+SUMIF(DIARIO!G260:G586,"P"&amp;CxCyP!A261,DIARIO!$H$2:$H$328)</f>
        <v>0</v>
      </c>
      <c r="D261" s="19">
        <f>+SUMIF(DIARIO!G260:G586,"P"&amp;CxCyP!A261,DIARIO!$I$2:$I$328)</f>
        <v>0</v>
      </c>
      <c r="E261" s="21">
        <f t="shared" si="9"/>
        <v>0</v>
      </c>
      <c r="F261" s="20"/>
      <c r="G261" s="19">
        <f ca="1">+SUMIF(DIARIO!G$2:G586,"C"&amp;CxCyP!A261,DIARIO!$H$2:$H$328)</f>
        <v>0</v>
      </c>
      <c r="H261" s="19">
        <f ca="1">+SUMIF(DIARIO!G$2:G586,"C"&amp;CxCyP!A261,DIARIO!$I$2:$I$328)</f>
        <v>0</v>
      </c>
      <c r="I261" s="21">
        <f t="shared" ca="1" si="10"/>
        <v>0</v>
      </c>
    </row>
    <row r="262" spans="1:9" x14ac:dyDescent="0.25">
      <c r="A262" s="2">
        <f>+CONFIG!D262</f>
        <v>0</v>
      </c>
      <c r="B262" s="2" t="str">
        <f>+UPPER(CONFIG!E262)</f>
        <v/>
      </c>
      <c r="C262" s="19">
        <f>+SUMIF(DIARIO!G261:G587,"P"&amp;CxCyP!A262,DIARIO!$H$2:$H$328)</f>
        <v>0</v>
      </c>
      <c r="D262" s="19">
        <f>+SUMIF(DIARIO!G261:G587,"P"&amp;CxCyP!A262,DIARIO!$I$2:$I$328)</f>
        <v>0</v>
      </c>
      <c r="E262" s="21">
        <f t="shared" si="9"/>
        <v>0</v>
      </c>
      <c r="F262" s="20"/>
      <c r="G262" s="19">
        <f ca="1">+SUMIF(DIARIO!G$2:G587,"C"&amp;CxCyP!A262,DIARIO!$H$2:$H$328)</f>
        <v>0</v>
      </c>
      <c r="H262" s="19">
        <f ca="1">+SUMIF(DIARIO!G$2:G587,"C"&amp;CxCyP!A262,DIARIO!$I$2:$I$328)</f>
        <v>0</v>
      </c>
      <c r="I262" s="21">
        <f t="shared" ca="1" si="10"/>
        <v>0</v>
      </c>
    </row>
    <row r="263" spans="1:9" x14ac:dyDescent="0.25">
      <c r="A263" s="2">
        <f>+CONFIG!D263</f>
        <v>0</v>
      </c>
      <c r="B263" s="2" t="str">
        <f>+UPPER(CONFIG!E263)</f>
        <v/>
      </c>
      <c r="C263" s="19">
        <f>+SUMIF(DIARIO!G262:G588,"P"&amp;CxCyP!A263,DIARIO!$H$2:$H$328)</f>
        <v>0</v>
      </c>
      <c r="D263" s="19">
        <f>+SUMIF(DIARIO!G262:G588,"P"&amp;CxCyP!A263,DIARIO!$I$2:$I$328)</f>
        <v>0</v>
      </c>
      <c r="E263" s="21">
        <f t="shared" si="9"/>
        <v>0</v>
      </c>
      <c r="F263" s="20"/>
      <c r="G263" s="19">
        <f ca="1">+SUMIF(DIARIO!G$2:G588,"C"&amp;CxCyP!A263,DIARIO!$H$2:$H$328)</f>
        <v>0</v>
      </c>
      <c r="H263" s="19">
        <f ca="1">+SUMIF(DIARIO!G$2:G588,"C"&amp;CxCyP!A263,DIARIO!$I$2:$I$328)</f>
        <v>0</v>
      </c>
      <c r="I263" s="21">
        <f t="shared" ca="1" si="10"/>
        <v>0</v>
      </c>
    </row>
    <row r="264" spans="1:9" x14ac:dyDescent="0.25">
      <c r="A264" s="2">
        <f>+CONFIG!D264</f>
        <v>0</v>
      </c>
      <c r="B264" s="2" t="str">
        <f>+UPPER(CONFIG!E264)</f>
        <v/>
      </c>
      <c r="C264" s="19">
        <f>+SUMIF(DIARIO!G263:G589,"P"&amp;CxCyP!A264,DIARIO!$H$2:$H$328)</f>
        <v>0</v>
      </c>
      <c r="D264" s="19">
        <f>+SUMIF(DIARIO!G263:G589,"P"&amp;CxCyP!A264,DIARIO!$I$2:$I$328)</f>
        <v>0</v>
      </c>
      <c r="E264" s="21">
        <f t="shared" si="9"/>
        <v>0</v>
      </c>
      <c r="F264" s="20"/>
      <c r="G264" s="19">
        <f ca="1">+SUMIF(DIARIO!G$2:G589,"C"&amp;CxCyP!A264,DIARIO!$H$2:$H$328)</f>
        <v>0</v>
      </c>
      <c r="H264" s="19">
        <f ca="1">+SUMIF(DIARIO!G$2:G589,"C"&amp;CxCyP!A264,DIARIO!$I$2:$I$328)</f>
        <v>0</v>
      </c>
      <c r="I264" s="21">
        <f t="shared" ca="1" si="10"/>
        <v>0</v>
      </c>
    </row>
    <row r="265" spans="1:9" x14ac:dyDescent="0.25">
      <c r="A265" s="2">
        <f>+CONFIG!D265</f>
        <v>0</v>
      </c>
      <c r="B265" s="2" t="str">
        <f>+UPPER(CONFIG!E265)</f>
        <v/>
      </c>
      <c r="C265" s="19">
        <f>+SUMIF(DIARIO!G264:G590,"P"&amp;CxCyP!A265,DIARIO!$H$2:$H$328)</f>
        <v>0</v>
      </c>
      <c r="D265" s="19">
        <f>+SUMIF(DIARIO!G264:G590,"P"&amp;CxCyP!A265,DIARIO!$I$2:$I$328)</f>
        <v>0</v>
      </c>
      <c r="E265" s="21">
        <f t="shared" si="9"/>
        <v>0</v>
      </c>
      <c r="F265" s="20"/>
      <c r="G265" s="19">
        <f ca="1">+SUMIF(DIARIO!G$2:G590,"C"&amp;CxCyP!A265,DIARIO!$H$2:$H$328)</f>
        <v>0</v>
      </c>
      <c r="H265" s="19">
        <f ca="1">+SUMIF(DIARIO!G$2:G590,"C"&amp;CxCyP!A265,DIARIO!$I$2:$I$328)</f>
        <v>0</v>
      </c>
      <c r="I265" s="21">
        <f t="shared" ca="1" si="10"/>
        <v>0</v>
      </c>
    </row>
    <row r="266" spans="1:9" x14ac:dyDescent="0.25">
      <c r="A266" s="2">
        <f>+CONFIG!D266</f>
        <v>0</v>
      </c>
      <c r="B266" s="2" t="str">
        <f>+UPPER(CONFIG!E266)</f>
        <v/>
      </c>
      <c r="C266" s="19">
        <f>+SUMIF(DIARIO!G265:G591,"P"&amp;CxCyP!A266,DIARIO!$H$2:$H$328)</f>
        <v>0</v>
      </c>
      <c r="D266" s="19">
        <f>+SUMIF(DIARIO!G265:G591,"P"&amp;CxCyP!A266,DIARIO!$I$2:$I$328)</f>
        <v>0</v>
      </c>
      <c r="E266" s="21">
        <f t="shared" si="9"/>
        <v>0</v>
      </c>
      <c r="F266" s="20"/>
      <c r="G266" s="19">
        <f ca="1">+SUMIF(DIARIO!G$2:G591,"C"&amp;CxCyP!A266,DIARIO!$H$2:$H$328)</f>
        <v>0</v>
      </c>
      <c r="H266" s="19">
        <f ca="1">+SUMIF(DIARIO!G$2:G591,"C"&amp;CxCyP!A266,DIARIO!$I$2:$I$328)</f>
        <v>0</v>
      </c>
      <c r="I266" s="21">
        <f t="shared" ca="1" si="10"/>
        <v>0</v>
      </c>
    </row>
    <row r="267" spans="1:9" x14ac:dyDescent="0.25">
      <c r="A267" s="2">
        <f>+CONFIG!D267</f>
        <v>0</v>
      </c>
      <c r="B267" s="2" t="str">
        <f>+UPPER(CONFIG!E267)</f>
        <v/>
      </c>
      <c r="C267" s="19">
        <f>+SUMIF(DIARIO!G266:G592,"P"&amp;CxCyP!A267,DIARIO!$H$2:$H$328)</f>
        <v>0</v>
      </c>
      <c r="D267" s="19">
        <f>+SUMIF(DIARIO!G266:G592,"P"&amp;CxCyP!A267,DIARIO!$I$2:$I$328)</f>
        <v>0</v>
      </c>
      <c r="E267" s="21">
        <f t="shared" si="9"/>
        <v>0</v>
      </c>
      <c r="F267" s="20"/>
      <c r="G267" s="19">
        <f ca="1">+SUMIF(DIARIO!G$2:G592,"C"&amp;CxCyP!A267,DIARIO!$H$2:$H$328)</f>
        <v>0</v>
      </c>
      <c r="H267" s="19">
        <f ca="1">+SUMIF(DIARIO!G$2:G592,"C"&amp;CxCyP!A267,DIARIO!$I$2:$I$328)</f>
        <v>0</v>
      </c>
      <c r="I267" s="21">
        <f t="shared" ca="1" si="10"/>
        <v>0</v>
      </c>
    </row>
    <row r="268" spans="1:9" x14ac:dyDescent="0.25">
      <c r="A268" s="2">
        <f>+CONFIG!D268</f>
        <v>0</v>
      </c>
      <c r="B268" s="2" t="str">
        <f>+UPPER(CONFIG!E268)</f>
        <v/>
      </c>
      <c r="C268" s="19">
        <f>+SUMIF(DIARIO!G267:G593,"P"&amp;CxCyP!A268,DIARIO!$H$2:$H$328)</f>
        <v>0</v>
      </c>
      <c r="D268" s="19">
        <f>+SUMIF(DIARIO!G267:G593,"P"&amp;CxCyP!A268,DIARIO!$I$2:$I$328)</f>
        <v>0</v>
      </c>
      <c r="E268" s="21">
        <f t="shared" si="9"/>
        <v>0</v>
      </c>
      <c r="F268" s="20"/>
      <c r="G268" s="19">
        <f ca="1">+SUMIF(DIARIO!G$2:G593,"C"&amp;CxCyP!A268,DIARIO!$H$2:$H$328)</f>
        <v>0</v>
      </c>
      <c r="H268" s="19">
        <f ca="1">+SUMIF(DIARIO!G$2:G593,"C"&amp;CxCyP!A268,DIARIO!$I$2:$I$328)</f>
        <v>0</v>
      </c>
      <c r="I268" s="21">
        <f t="shared" ca="1" si="10"/>
        <v>0</v>
      </c>
    </row>
    <row r="269" spans="1:9" x14ac:dyDescent="0.25">
      <c r="A269" s="2">
        <f>+CONFIG!D269</f>
        <v>0</v>
      </c>
      <c r="B269" s="2" t="str">
        <f>+UPPER(CONFIG!E269)</f>
        <v/>
      </c>
      <c r="C269" s="19">
        <f>+SUMIF(DIARIO!G268:G594,"P"&amp;CxCyP!A269,DIARIO!$H$2:$H$328)</f>
        <v>0</v>
      </c>
      <c r="D269" s="19">
        <f>+SUMIF(DIARIO!G268:G594,"P"&amp;CxCyP!A269,DIARIO!$I$2:$I$328)</f>
        <v>0</v>
      </c>
      <c r="E269" s="21">
        <f t="shared" si="9"/>
        <v>0</v>
      </c>
      <c r="F269" s="20"/>
      <c r="G269" s="19">
        <f ca="1">+SUMIF(DIARIO!G$2:G594,"C"&amp;CxCyP!A269,DIARIO!$H$2:$H$328)</f>
        <v>0</v>
      </c>
      <c r="H269" s="19">
        <f ca="1">+SUMIF(DIARIO!G$2:G594,"C"&amp;CxCyP!A269,DIARIO!$I$2:$I$328)</f>
        <v>0</v>
      </c>
      <c r="I269" s="21">
        <f t="shared" ca="1" si="10"/>
        <v>0</v>
      </c>
    </row>
    <row r="270" spans="1:9" x14ac:dyDescent="0.25">
      <c r="A270" s="2">
        <f>+CONFIG!D270</f>
        <v>0</v>
      </c>
      <c r="B270" s="2" t="str">
        <f>+UPPER(CONFIG!E270)</f>
        <v/>
      </c>
      <c r="C270" s="19">
        <f>+SUMIF(DIARIO!G269:G595,"P"&amp;CxCyP!A270,DIARIO!$H$2:$H$328)</f>
        <v>0</v>
      </c>
      <c r="D270" s="19">
        <f>+SUMIF(DIARIO!G269:G595,"P"&amp;CxCyP!A270,DIARIO!$I$2:$I$328)</f>
        <v>0</v>
      </c>
      <c r="E270" s="21">
        <f t="shared" si="9"/>
        <v>0</v>
      </c>
      <c r="F270" s="20"/>
      <c r="G270" s="19">
        <f ca="1">+SUMIF(DIARIO!G$2:G595,"C"&amp;CxCyP!A270,DIARIO!$H$2:$H$328)</f>
        <v>0</v>
      </c>
      <c r="H270" s="19">
        <f ca="1">+SUMIF(DIARIO!G$2:G595,"C"&amp;CxCyP!A270,DIARIO!$I$2:$I$328)</f>
        <v>0</v>
      </c>
      <c r="I270" s="21">
        <f t="shared" ca="1" si="10"/>
        <v>0</v>
      </c>
    </row>
    <row r="271" spans="1:9" x14ac:dyDescent="0.25">
      <c r="A271" s="2">
        <f>+CONFIG!D271</f>
        <v>0</v>
      </c>
      <c r="B271" s="2" t="str">
        <f>+UPPER(CONFIG!E271)</f>
        <v/>
      </c>
      <c r="C271" s="19">
        <f>+SUMIF(DIARIO!G270:G596,"P"&amp;CxCyP!A271,DIARIO!$H$2:$H$328)</f>
        <v>0</v>
      </c>
      <c r="D271" s="19">
        <f>+SUMIF(DIARIO!G270:G596,"P"&amp;CxCyP!A271,DIARIO!$I$2:$I$328)</f>
        <v>0</v>
      </c>
      <c r="E271" s="21">
        <f t="shared" si="9"/>
        <v>0</v>
      </c>
      <c r="F271" s="20"/>
      <c r="G271" s="19">
        <f ca="1">+SUMIF(DIARIO!G$2:G596,"C"&amp;CxCyP!A271,DIARIO!$H$2:$H$328)</f>
        <v>0</v>
      </c>
      <c r="H271" s="19">
        <f ca="1">+SUMIF(DIARIO!G$2:G596,"C"&amp;CxCyP!A271,DIARIO!$I$2:$I$328)</f>
        <v>0</v>
      </c>
      <c r="I271" s="21">
        <f t="shared" ca="1" si="10"/>
        <v>0</v>
      </c>
    </row>
    <row r="272" spans="1:9" x14ac:dyDescent="0.25">
      <c r="A272" s="2">
        <f>+CONFIG!D272</f>
        <v>0</v>
      </c>
      <c r="B272" s="2" t="str">
        <f>+UPPER(CONFIG!E272)</f>
        <v/>
      </c>
      <c r="C272" s="19">
        <f>+SUMIF(DIARIO!G271:G597,"P"&amp;CxCyP!A272,DIARIO!$H$2:$H$328)</f>
        <v>0</v>
      </c>
      <c r="D272" s="19">
        <f>+SUMIF(DIARIO!G271:G597,"P"&amp;CxCyP!A272,DIARIO!$I$2:$I$328)</f>
        <v>0</v>
      </c>
      <c r="E272" s="21">
        <f t="shared" si="9"/>
        <v>0</v>
      </c>
      <c r="F272" s="20"/>
      <c r="G272" s="19">
        <f ca="1">+SUMIF(DIARIO!G$2:G597,"C"&amp;CxCyP!A272,DIARIO!$H$2:$H$328)</f>
        <v>0</v>
      </c>
      <c r="H272" s="19">
        <f ca="1">+SUMIF(DIARIO!G$2:G597,"C"&amp;CxCyP!A272,DIARIO!$I$2:$I$328)</f>
        <v>0</v>
      </c>
      <c r="I272" s="21">
        <f t="shared" ca="1" si="10"/>
        <v>0</v>
      </c>
    </row>
    <row r="273" spans="1:9" x14ac:dyDescent="0.25">
      <c r="A273" s="2">
        <f>+CONFIG!D273</f>
        <v>0</v>
      </c>
      <c r="B273" s="2" t="str">
        <f>+UPPER(CONFIG!E273)</f>
        <v/>
      </c>
      <c r="C273" s="19">
        <f>+SUMIF(DIARIO!G272:G598,"P"&amp;CxCyP!A273,DIARIO!$H$2:$H$328)</f>
        <v>0</v>
      </c>
      <c r="D273" s="19">
        <f>+SUMIF(DIARIO!G272:G598,"P"&amp;CxCyP!A273,DIARIO!$I$2:$I$328)</f>
        <v>0</v>
      </c>
      <c r="E273" s="21">
        <f t="shared" si="9"/>
        <v>0</v>
      </c>
      <c r="F273" s="20"/>
      <c r="G273" s="19">
        <f ca="1">+SUMIF(DIARIO!G$2:G598,"C"&amp;CxCyP!A273,DIARIO!$H$2:$H$328)</f>
        <v>0</v>
      </c>
      <c r="H273" s="19">
        <f ca="1">+SUMIF(DIARIO!G$2:G598,"C"&amp;CxCyP!A273,DIARIO!$I$2:$I$328)</f>
        <v>0</v>
      </c>
      <c r="I273" s="21">
        <f t="shared" ca="1" si="10"/>
        <v>0</v>
      </c>
    </row>
    <row r="274" spans="1:9" x14ac:dyDescent="0.25">
      <c r="A274" s="2">
        <f>+CONFIG!D274</f>
        <v>0</v>
      </c>
      <c r="B274" s="2" t="str">
        <f>+UPPER(CONFIG!E274)</f>
        <v/>
      </c>
      <c r="C274" s="19">
        <f>+SUMIF(DIARIO!G273:G599,"P"&amp;CxCyP!A274,DIARIO!$H$2:$H$328)</f>
        <v>0</v>
      </c>
      <c r="D274" s="19">
        <f>+SUMIF(DIARIO!G273:G599,"P"&amp;CxCyP!A274,DIARIO!$I$2:$I$328)</f>
        <v>0</v>
      </c>
      <c r="E274" s="21">
        <f t="shared" si="9"/>
        <v>0</v>
      </c>
      <c r="F274" s="20"/>
      <c r="G274" s="19">
        <f ca="1">+SUMIF(DIARIO!G$2:G599,"C"&amp;CxCyP!A274,DIARIO!$H$2:$H$328)</f>
        <v>0</v>
      </c>
      <c r="H274" s="19">
        <f ca="1">+SUMIF(DIARIO!G$2:G599,"C"&amp;CxCyP!A274,DIARIO!$I$2:$I$328)</f>
        <v>0</v>
      </c>
      <c r="I274" s="21">
        <f t="shared" ca="1" si="10"/>
        <v>0</v>
      </c>
    </row>
    <row r="275" spans="1:9" x14ac:dyDescent="0.25">
      <c r="A275" s="2">
        <f>+CONFIG!D275</f>
        <v>0</v>
      </c>
      <c r="B275" s="2" t="str">
        <f>+UPPER(CONFIG!E275)</f>
        <v/>
      </c>
      <c r="C275" s="19">
        <f>+SUMIF(DIARIO!G274:G600,"P"&amp;CxCyP!A275,DIARIO!$H$2:$H$328)</f>
        <v>0</v>
      </c>
      <c r="D275" s="19">
        <f>+SUMIF(DIARIO!G274:G600,"P"&amp;CxCyP!A275,DIARIO!$I$2:$I$328)</f>
        <v>0</v>
      </c>
      <c r="E275" s="21">
        <f t="shared" si="9"/>
        <v>0</v>
      </c>
      <c r="F275" s="20"/>
      <c r="G275" s="19">
        <f ca="1">+SUMIF(DIARIO!G$2:G600,"C"&amp;CxCyP!A275,DIARIO!$H$2:$H$328)</f>
        <v>0</v>
      </c>
      <c r="H275" s="19">
        <f ca="1">+SUMIF(DIARIO!G$2:G600,"C"&amp;CxCyP!A275,DIARIO!$I$2:$I$328)</f>
        <v>0</v>
      </c>
      <c r="I275" s="21">
        <f t="shared" ca="1" si="10"/>
        <v>0</v>
      </c>
    </row>
    <row r="276" spans="1:9" x14ac:dyDescent="0.25">
      <c r="A276" s="2">
        <f>+CONFIG!D276</f>
        <v>0</v>
      </c>
      <c r="B276" s="2" t="str">
        <f>+UPPER(CONFIG!E276)</f>
        <v/>
      </c>
      <c r="C276" s="19">
        <f>+SUMIF(DIARIO!G275:G601,"P"&amp;CxCyP!A276,DIARIO!$H$2:$H$328)</f>
        <v>0</v>
      </c>
      <c r="D276" s="19">
        <f>+SUMIF(DIARIO!G275:G601,"P"&amp;CxCyP!A276,DIARIO!$I$2:$I$328)</f>
        <v>0</v>
      </c>
      <c r="E276" s="21">
        <f t="shared" si="9"/>
        <v>0</v>
      </c>
      <c r="F276" s="20"/>
      <c r="G276" s="19">
        <f ca="1">+SUMIF(DIARIO!G$2:G601,"C"&amp;CxCyP!A276,DIARIO!$H$2:$H$328)</f>
        <v>0</v>
      </c>
      <c r="H276" s="19">
        <f ca="1">+SUMIF(DIARIO!G$2:G601,"C"&amp;CxCyP!A276,DIARIO!$I$2:$I$328)</f>
        <v>0</v>
      </c>
      <c r="I276" s="21">
        <f t="shared" ca="1" si="10"/>
        <v>0</v>
      </c>
    </row>
    <row r="277" spans="1:9" x14ac:dyDescent="0.25">
      <c r="A277" s="2">
        <f>+CONFIG!D277</f>
        <v>0</v>
      </c>
      <c r="B277" s="2" t="str">
        <f>+UPPER(CONFIG!E277)</f>
        <v/>
      </c>
      <c r="C277" s="19">
        <f>+SUMIF(DIARIO!G276:G602,"P"&amp;CxCyP!A277,DIARIO!$H$2:$H$328)</f>
        <v>0</v>
      </c>
      <c r="D277" s="19">
        <f>+SUMIF(DIARIO!G276:G602,"P"&amp;CxCyP!A277,DIARIO!$I$2:$I$328)</f>
        <v>0</v>
      </c>
      <c r="E277" s="21">
        <f t="shared" si="9"/>
        <v>0</v>
      </c>
      <c r="F277" s="20"/>
      <c r="G277" s="19">
        <f ca="1">+SUMIF(DIARIO!G$2:G602,"C"&amp;CxCyP!A277,DIARIO!$H$2:$H$328)</f>
        <v>0</v>
      </c>
      <c r="H277" s="19">
        <f ca="1">+SUMIF(DIARIO!G$2:G602,"C"&amp;CxCyP!A277,DIARIO!$I$2:$I$328)</f>
        <v>0</v>
      </c>
      <c r="I277" s="21">
        <f t="shared" ca="1" si="10"/>
        <v>0</v>
      </c>
    </row>
    <row r="278" spans="1:9" x14ac:dyDescent="0.25">
      <c r="A278" s="2">
        <f>+CONFIG!D278</f>
        <v>0</v>
      </c>
      <c r="B278" s="2" t="str">
        <f>+UPPER(CONFIG!E278)</f>
        <v/>
      </c>
      <c r="C278" s="19">
        <f>+SUMIF(DIARIO!G277:G603,"P"&amp;CxCyP!A278,DIARIO!$H$2:$H$328)</f>
        <v>0</v>
      </c>
      <c r="D278" s="19">
        <f>+SUMIF(DIARIO!G277:G603,"P"&amp;CxCyP!A278,DIARIO!$I$2:$I$328)</f>
        <v>0</v>
      </c>
      <c r="E278" s="21">
        <f t="shared" si="9"/>
        <v>0</v>
      </c>
      <c r="F278" s="20"/>
      <c r="G278" s="19">
        <f ca="1">+SUMIF(DIARIO!G$2:G603,"C"&amp;CxCyP!A278,DIARIO!$H$2:$H$328)</f>
        <v>0</v>
      </c>
      <c r="H278" s="19">
        <f ca="1">+SUMIF(DIARIO!G$2:G603,"C"&amp;CxCyP!A278,DIARIO!$I$2:$I$328)</f>
        <v>0</v>
      </c>
      <c r="I278" s="21">
        <f t="shared" ca="1" si="10"/>
        <v>0</v>
      </c>
    </row>
    <row r="279" spans="1:9" x14ac:dyDescent="0.25">
      <c r="A279" s="2">
        <f>+CONFIG!D279</f>
        <v>0</v>
      </c>
      <c r="B279" s="2" t="str">
        <f>+UPPER(CONFIG!E279)</f>
        <v/>
      </c>
      <c r="C279" s="19">
        <f>+SUMIF(DIARIO!G278:G604,"P"&amp;CxCyP!A279,DIARIO!$H$2:$H$328)</f>
        <v>0</v>
      </c>
      <c r="D279" s="19">
        <f>+SUMIF(DIARIO!G278:G604,"P"&amp;CxCyP!A279,DIARIO!$I$2:$I$328)</f>
        <v>0</v>
      </c>
      <c r="E279" s="21">
        <f t="shared" si="9"/>
        <v>0</v>
      </c>
      <c r="F279" s="20"/>
      <c r="G279" s="19">
        <f ca="1">+SUMIF(DIARIO!G$2:G604,"C"&amp;CxCyP!A279,DIARIO!$H$2:$H$328)</f>
        <v>0</v>
      </c>
      <c r="H279" s="19">
        <f ca="1">+SUMIF(DIARIO!G$2:G604,"C"&amp;CxCyP!A279,DIARIO!$I$2:$I$328)</f>
        <v>0</v>
      </c>
      <c r="I279" s="21">
        <f t="shared" ca="1" si="10"/>
        <v>0</v>
      </c>
    </row>
    <row r="280" spans="1:9" x14ac:dyDescent="0.25">
      <c r="A280" s="2">
        <f>+CONFIG!D280</f>
        <v>0</v>
      </c>
      <c r="B280" s="2" t="str">
        <f>+UPPER(CONFIG!E280)</f>
        <v/>
      </c>
      <c r="C280" s="19">
        <f>+SUMIF(DIARIO!G279:G605,"P"&amp;CxCyP!A280,DIARIO!$H$2:$H$328)</f>
        <v>0</v>
      </c>
      <c r="D280" s="19">
        <f>+SUMIF(DIARIO!G279:G605,"P"&amp;CxCyP!A280,DIARIO!$I$2:$I$328)</f>
        <v>0</v>
      </c>
      <c r="E280" s="21">
        <f t="shared" si="9"/>
        <v>0</v>
      </c>
      <c r="F280" s="20"/>
      <c r="G280" s="19">
        <f ca="1">+SUMIF(DIARIO!G$2:G605,"C"&amp;CxCyP!A280,DIARIO!$H$2:$H$328)</f>
        <v>0</v>
      </c>
      <c r="H280" s="19">
        <f ca="1">+SUMIF(DIARIO!G$2:G605,"C"&amp;CxCyP!A280,DIARIO!$I$2:$I$328)</f>
        <v>0</v>
      </c>
      <c r="I280" s="21">
        <f t="shared" ca="1" si="10"/>
        <v>0</v>
      </c>
    </row>
    <row r="281" spans="1:9" x14ac:dyDescent="0.25">
      <c r="A281" s="2">
        <f>+CONFIG!D281</f>
        <v>0</v>
      </c>
      <c r="B281" s="2" t="str">
        <f>+UPPER(CONFIG!E281)</f>
        <v/>
      </c>
      <c r="C281" s="19">
        <f>+SUMIF(DIARIO!G280:G606,"P"&amp;CxCyP!A281,DIARIO!$H$2:$H$328)</f>
        <v>0</v>
      </c>
      <c r="D281" s="19">
        <f>+SUMIF(DIARIO!G280:G606,"P"&amp;CxCyP!A281,DIARIO!$I$2:$I$328)</f>
        <v>0</v>
      </c>
      <c r="E281" s="21">
        <f t="shared" si="9"/>
        <v>0</v>
      </c>
      <c r="F281" s="20"/>
      <c r="G281" s="19">
        <f ca="1">+SUMIF(DIARIO!G$2:G606,"C"&amp;CxCyP!A281,DIARIO!$H$2:$H$328)</f>
        <v>0</v>
      </c>
      <c r="H281" s="19">
        <f ca="1">+SUMIF(DIARIO!G$2:G606,"C"&amp;CxCyP!A281,DIARIO!$I$2:$I$328)</f>
        <v>0</v>
      </c>
      <c r="I281" s="21">
        <f t="shared" ca="1" si="10"/>
        <v>0</v>
      </c>
    </row>
    <row r="282" spans="1:9" x14ac:dyDescent="0.25">
      <c r="A282" s="2">
        <f>+CONFIG!D282</f>
        <v>0</v>
      </c>
      <c r="B282" s="2" t="str">
        <f>+UPPER(CONFIG!E282)</f>
        <v/>
      </c>
      <c r="C282" s="19">
        <f>+SUMIF(DIARIO!G281:G607,"P"&amp;CxCyP!A282,DIARIO!$H$2:$H$328)</f>
        <v>0</v>
      </c>
      <c r="D282" s="19">
        <f>+SUMIF(DIARIO!G281:G607,"P"&amp;CxCyP!A282,DIARIO!$I$2:$I$328)</f>
        <v>0</v>
      </c>
      <c r="E282" s="21">
        <f t="shared" si="9"/>
        <v>0</v>
      </c>
      <c r="F282" s="20"/>
      <c r="G282" s="19">
        <f ca="1">+SUMIF(DIARIO!G$2:G607,"C"&amp;CxCyP!A282,DIARIO!$H$2:$H$328)</f>
        <v>0</v>
      </c>
      <c r="H282" s="19">
        <f ca="1">+SUMIF(DIARIO!G$2:G607,"C"&amp;CxCyP!A282,DIARIO!$I$2:$I$328)</f>
        <v>0</v>
      </c>
      <c r="I282" s="21">
        <f t="shared" ca="1" si="10"/>
        <v>0</v>
      </c>
    </row>
    <row r="283" spans="1:9" x14ac:dyDescent="0.25">
      <c r="A283" s="2">
        <f>+CONFIG!D283</f>
        <v>0</v>
      </c>
      <c r="B283" s="2" t="str">
        <f>+UPPER(CONFIG!E283)</f>
        <v/>
      </c>
      <c r="C283" s="19">
        <f>+SUMIF(DIARIO!G282:G608,"P"&amp;CxCyP!A283,DIARIO!$H$2:$H$328)</f>
        <v>0</v>
      </c>
      <c r="D283" s="19">
        <f>+SUMIF(DIARIO!G282:G608,"P"&amp;CxCyP!A283,DIARIO!$I$2:$I$328)</f>
        <v>0</v>
      </c>
      <c r="E283" s="21">
        <f t="shared" si="9"/>
        <v>0</v>
      </c>
      <c r="F283" s="20"/>
      <c r="G283" s="19">
        <f ca="1">+SUMIF(DIARIO!G$2:G608,"C"&amp;CxCyP!A283,DIARIO!$H$2:$H$328)</f>
        <v>0</v>
      </c>
      <c r="H283" s="19">
        <f ca="1">+SUMIF(DIARIO!G$2:G608,"C"&amp;CxCyP!A283,DIARIO!$I$2:$I$328)</f>
        <v>0</v>
      </c>
      <c r="I283" s="21">
        <f t="shared" ca="1" si="10"/>
        <v>0</v>
      </c>
    </row>
    <row r="284" spans="1:9" x14ac:dyDescent="0.25">
      <c r="A284" s="2">
        <f>+CONFIG!D284</f>
        <v>0</v>
      </c>
      <c r="B284" s="2" t="str">
        <f>+UPPER(CONFIG!E284)</f>
        <v/>
      </c>
      <c r="C284" s="19">
        <f>+SUMIF(DIARIO!G283:G609,"P"&amp;CxCyP!A284,DIARIO!$H$2:$H$328)</f>
        <v>0</v>
      </c>
      <c r="D284" s="19">
        <f>+SUMIF(DIARIO!G283:G609,"P"&amp;CxCyP!A284,DIARIO!$I$2:$I$328)</f>
        <v>0</v>
      </c>
      <c r="E284" s="21">
        <f t="shared" si="9"/>
        <v>0</v>
      </c>
      <c r="F284" s="20"/>
      <c r="G284" s="19">
        <f ca="1">+SUMIF(DIARIO!G$2:G609,"C"&amp;CxCyP!A284,DIARIO!$H$2:$H$328)</f>
        <v>0</v>
      </c>
      <c r="H284" s="19">
        <f ca="1">+SUMIF(DIARIO!G$2:G609,"C"&amp;CxCyP!A284,DIARIO!$I$2:$I$328)</f>
        <v>0</v>
      </c>
      <c r="I284" s="21">
        <f t="shared" ca="1" si="10"/>
        <v>0</v>
      </c>
    </row>
    <row r="285" spans="1:9" x14ac:dyDescent="0.25">
      <c r="A285" s="2">
        <f>+CONFIG!D285</f>
        <v>0</v>
      </c>
      <c r="B285" s="2" t="str">
        <f>+UPPER(CONFIG!E285)</f>
        <v/>
      </c>
      <c r="C285" s="19">
        <f>+SUMIF(DIARIO!G284:G610,"P"&amp;CxCyP!A285,DIARIO!$H$2:$H$328)</f>
        <v>0</v>
      </c>
      <c r="D285" s="19">
        <f>+SUMIF(DIARIO!G284:G610,"P"&amp;CxCyP!A285,DIARIO!$I$2:$I$328)</f>
        <v>0</v>
      </c>
      <c r="E285" s="21">
        <f t="shared" si="9"/>
        <v>0</v>
      </c>
      <c r="F285" s="20"/>
      <c r="G285" s="19">
        <f ca="1">+SUMIF(DIARIO!G$2:G610,"C"&amp;CxCyP!A285,DIARIO!$H$2:$H$328)</f>
        <v>0</v>
      </c>
      <c r="H285" s="19">
        <f ca="1">+SUMIF(DIARIO!G$2:G610,"C"&amp;CxCyP!A285,DIARIO!$I$2:$I$328)</f>
        <v>0</v>
      </c>
      <c r="I285" s="21">
        <f t="shared" ca="1" si="10"/>
        <v>0</v>
      </c>
    </row>
    <row r="286" spans="1:9" x14ac:dyDescent="0.25">
      <c r="A286" s="2">
        <f>+CONFIG!D286</f>
        <v>0</v>
      </c>
      <c r="B286" s="2" t="str">
        <f>+UPPER(CONFIG!E286)</f>
        <v/>
      </c>
      <c r="C286" s="19">
        <f>+SUMIF(DIARIO!G285:G611,"P"&amp;CxCyP!A286,DIARIO!$H$2:$H$328)</f>
        <v>0</v>
      </c>
      <c r="D286" s="19">
        <f>+SUMIF(DIARIO!G285:G611,"P"&amp;CxCyP!A286,DIARIO!$I$2:$I$328)</f>
        <v>0</v>
      </c>
      <c r="E286" s="21">
        <f t="shared" si="9"/>
        <v>0</v>
      </c>
      <c r="F286" s="20"/>
      <c r="G286" s="19">
        <f ca="1">+SUMIF(DIARIO!G$2:G611,"C"&amp;CxCyP!A286,DIARIO!$H$2:$H$328)</f>
        <v>0</v>
      </c>
      <c r="H286" s="19">
        <f ca="1">+SUMIF(DIARIO!G$2:G611,"C"&amp;CxCyP!A286,DIARIO!$I$2:$I$328)</f>
        <v>0</v>
      </c>
      <c r="I286" s="21">
        <f t="shared" ca="1" si="10"/>
        <v>0</v>
      </c>
    </row>
    <row r="287" spans="1:9" x14ac:dyDescent="0.25">
      <c r="A287" s="2">
        <f>+CONFIG!D287</f>
        <v>0</v>
      </c>
      <c r="B287" s="2" t="str">
        <f>+UPPER(CONFIG!E287)</f>
        <v/>
      </c>
      <c r="C287" s="19">
        <f>+SUMIF(DIARIO!G286:G612,"P"&amp;CxCyP!A287,DIARIO!$H$2:$H$328)</f>
        <v>0</v>
      </c>
      <c r="D287" s="19">
        <f>+SUMIF(DIARIO!G286:G612,"P"&amp;CxCyP!A287,DIARIO!$I$2:$I$328)</f>
        <v>0</v>
      </c>
      <c r="E287" s="21">
        <f t="shared" si="9"/>
        <v>0</v>
      </c>
      <c r="F287" s="20"/>
      <c r="G287" s="19">
        <f ca="1">+SUMIF(DIARIO!G$2:G612,"C"&amp;CxCyP!A287,DIARIO!$H$2:$H$328)</f>
        <v>0</v>
      </c>
      <c r="H287" s="19">
        <f ca="1">+SUMIF(DIARIO!G$2:G612,"C"&amp;CxCyP!A287,DIARIO!$I$2:$I$328)</f>
        <v>0</v>
      </c>
      <c r="I287" s="21">
        <f t="shared" ca="1" si="10"/>
        <v>0</v>
      </c>
    </row>
    <row r="288" spans="1:9" x14ac:dyDescent="0.25">
      <c r="A288" s="2">
        <f>+CONFIG!D288</f>
        <v>0</v>
      </c>
      <c r="B288" s="2" t="str">
        <f>+UPPER(CONFIG!E288)</f>
        <v/>
      </c>
      <c r="C288" s="19">
        <f>+SUMIF(DIARIO!G287:G613,"P"&amp;CxCyP!A288,DIARIO!$H$2:$H$328)</f>
        <v>0</v>
      </c>
      <c r="D288" s="19">
        <f>+SUMIF(DIARIO!G287:G613,"P"&amp;CxCyP!A288,DIARIO!$I$2:$I$328)</f>
        <v>0</v>
      </c>
      <c r="E288" s="21">
        <f t="shared" si="9"/>
        <v>0</v>
      </c>
      <c r="F288" s="20"/>
      <c r="G288" s="19">
        <f ca="1">+SUMIF(DIARIO!G$2:G613,"C"&amp;CxCyP!A288,DIARIO!$H$2:$H$328)</f>
        <v>0</v>
      </c>
      <c r="H288" s="19">
        <f ca="1">+SUMIF(DIARIO!G$2:G613,"C"&amp;CxCyP!A288,DIARIO!$I$2:$I$328)</f>
        <v>0</v>
      </c>
      <c r="I288" s="21">
        <f t="shared" ca="1" si="10"/>
        <v>0</v>
      </c>
    </row>
    <row r="289" spans="1:9" x14ac:dyDescent="0.25">
      <c r="A289" s="2">
        <f>+CONFIG!D289</f>
        <v>0</v>
      </c>
      <c r="B289" s="2" t="str">
        <f>+UPPER(CONFIG!E289)</f>
        <v/>
      </c>
      <c r="C289" s="19">
        <f>+SUMIF(DIARIO!G288:G614,"P"&amp;CxCyP!A289,DIARIO!$H$2:$H$328)</f>
        <v>0</v>
      </c>
      <c r="D289" s="19">
        <f>+SUMIF(DIARIO!G288:G614,"P"&amp;CxCyP!A289,DIARIO!$I$2:$I$328)</f>
        <v>0</v>
      </c>
      <c r="E289" s="21">
        <f t="shared" si="9"/>
        <v>0</v>
      </c>
      <c r="F289" s="20"/>
      <c r="G289" s="19">
        <f ca="1">+SUMIF(DIARIO!G$2:G614,"C"&amp;CxCyP!A289,DIARIO!$H$2:$H$328)</f>
        <v>0</v>
      </c>
      <c r="H289" s="19">
        <f ca="1">+SUMIF(DIARIO!G$2:G614,"C"&amp;CxCyP!A289,DIARIO!$I$2:$I$328)</f>
        <v>0</v>
      </c>
      <c r="I289" s="21">
        <f t="shared" ca="1" si="10"/>
        <v>0</v>
      </c>
    </row>
    <row r="290" spans="1:9" x14ac:dyDescent="0.25">
      <c r="A290" s="2">
        <f>+CONFIG!D290</f>
        <v>0</v>
      </c>
      <c r="B290" s="2" t="str">
        <f>+UPPER(CONFIG!E290)</f>
        <v/>
      </c>
      <c r="C290" s="19">
        <f>+SUMIF(DIARIO!G289:G615,"P"&amp;CxCyP!A290,DIARIO!$H$2:$H$328)</f>
        <v>0</v>
      </c>
      <c r="D290" s="19">
        <f>+SUMIF(DIARIO!G289:G615,"P"&amp;CxCyP!A290,DIARIO!$I$2:$I$328)</f>
        <v>0</v>
      </c>
      <c r="E290" s="21">
        <f t="shared" si="9"/>
        <v>0</v>
      </c>
      <c r="F290" s="20"/>
      <c r="G290" s="19">
        <f ca="1">+SUMIF(DIARIO!G$2:G615,"C"&amp;CxCyP!A290,DIARIO!$H$2:$H$328)</f>
        <v>0</v>
      </c>
      <c r="H290" s="19">
        <f ca="1">+SUMIF(DIARIO!G$2:G615,"C"&amp;CxCyP!A290,DIARIO!$I$2:$I$328)</f>
        <v>0</v>
      </c>
      <c r="I290" s="21">
        <f t="shared" ca="1" si="10"/>
        <v>0</v>
      </c>
    </row>
    <row r="291" spans="1:9" x14ac:dyDescent="0.25">
      <c r="A291" s="2">
        <f>+CONFIG!D291</f>
        <v>0</v>
      </c>
      <c r="B291" s="2" t="str">
        <f>+UPPER(CONFIG!E291)</f>
        <v/>
      </c>
      <c r="C291" s="19">
        <f>+SUMIF(DIARIO!G290:G616,"P"&amp;CxCyP!A291,DIARIO!$H$2:$H$328)</f>
        <v>0</v>
      </c>
      <c r="D291" s="19">
        <f>+SUMIF(DIARIO!G290:G616,"P"&amp;CxCyP!A291,DIARIO!$I$2:$I$328)</f>
        <v>0</v>
      </c>
      <c r="E291" s="21">
        <f t="shared" si="9"/>
        <v>0</v>
      </c>
      <c r="F291" s="20"/>
      <c r="G291" s="19">
        <f ca="1">+SUMIF(DIARIO!G$2:G616,"C"&amp;CxCyP!A291,DIARIO!$H$2:$H$328)</f>
        <v>0</v>
      </c>
      <c r="H291" s="19">
        <f ca="1">+SUMIF(DIARIO!G$2:G616,"C"&amp;CxCyP!A291,DIARIO!$I$2:$I$328)</f>
        <v>0</v>
      </c>
      <c r="I291" s="21">
        <f t="shared" ca="1" si="10"/>
        <v>0</v>
      </c>
    </row>
    <row r="292" spans="1:9" x14ac:dyDescent="0.25">
      <c r="A292" s="2">
        <f>+CONFIG!D292</f>
        <v>0</v>
      </c>
      <c r="B292" s="2" t="str">
        <f>+UPPER(CONFIG!E292)</f>
        <v/>
      </c>
      <c r="C292" s="19">
        <f>+SUMIF(DIARIO!G291:G617,"P"&amp;CxCyP!A292,DIARIO!$H$2:$H$328)</f>
        <v>0</v>
      </c>
      <c r="D292" s="19">
        <f>+SUMIF(DIARIO!G291:G617,"P"&amp;CxCyP!A292,DIARIO!$I$2:$I$328)</f>
        <v>0</v>
      </c>
      <c r="E292" s="21">
        <f t="shared" si="9"/>
        <v>0</v>
      </c>
      <c r="F292" s="20"/>
      <c r="G292" s="19">
        <f ca="1">+SUMIF(DIARIO!G$2:G617,"C"&amp;CxCyP!A292,DIARIO!$H$2:$H$328)</f>
        <v>0</v>
      </c>
      <c r="H292" s="19">
        <f ca="1">+SUMIF(DIARIO!G$2:G617,"C"&amp;CxCyP!A292,DIARIO!$I$2:$I$328)</f>
        <v>0</v>
      </c>
      <c r="I292" s="21">
        <f t="shared" ca="1" si="10"/>
        <v>0</v>
      </c>
    </row>
    <row r="293" spans="1:9" x14ac:dyDescent="0.25">
      <c r="A293" s="2">
        <f>+CONFIG!D293</f>
        <v>0</v>
      </c>
      <c r="B293" s="2" t="str">
        <f>+UPPER(CONFIG!E293)</f>
        <v/>
      </c>
      <c r="C293" s="19">
        <f>+SUMIF(DIARIO!G292:G618,"P"&amp;CxCyP!A293,DIARIO!$H$2:$H$328)</f>
        <v>0</v>
      </c>
      <c r="D293" s="19">
        <f>+SUMIF(DIARIO!G292:G618,"P"&amp;CxCyP!A293,DIARIO!$I$2:$I$328)</f>
        <v>0</v>
      </c>
      <c r="E293" s="21">
        <f t="shared" si="9"/>
        <v>0</v>
      </c>
      <c r="F293" s="20"/>
      <c r="G293" s="19">
        <f ca="1">+SUMIF(DIARIO!G$2:G618,"C"&amp;CxCyP!A293,DIARIO!$H$2:$H$328)</f>
        <v>0</v>
      </c>
      <c r="H293" s="19">
        <f ca="1">+SUMIF(DIARIO!G$2:G618,"C"&amp;CxCyP!A293,DIARIO!$I$2:$I$328)</f>
        <v>0</v>
      </c>
      <c r="I293" s="21">
        <f t="shared" ca="1" si="10"/>
        <v>0</v>
      </c>
    </row>
    <row r="294" spans="1:9" x14ac:dyDescent="0.25">
      <c r="A294" s="2">
        <f>+CONFIG!D294</f>
        <v>0</v>
      </c>
      <c r="B294" s="2" t="str">
        <f>+UPPER(CONFIG!E294)</f>
        <v/>
      </c>
      <c r="C294" s="19">
        <f>+SUMIF(DIARIO!G293:G619,"P"&amp;CxCyP!A294,DIARIO!$H$2:$H$328)</f>
        <v>0</v>
      </c>
      <c r="D294" s="19">
        <f>+SUMIF(DIARIO!G293:G619,"P"&amp;CxCyP!A294,DIARIO!$I$2:$I$328)</f>
        <v>0</v>
      </c>
      <c r="E294" s="21">
        <f t="shared" si="9"/>
        <v>0</v>
      </c>
      <c r="F294" s="20"/>
      <c r="G294" s="19">
        <f ca="1">+SUMIF(DIARIO!G$2:G619,"C"&amp;CxCyP!A294,DIARIO!$H$2:$H$328)</f>
        <v>0</v>
      </c>
      <c r="H294" s="19">
        <f ca="1">+SUMIF(DIARIO!G$2:G619,"C"&amp;CxCyP!A294,DIARIO!$I$2:$I$328)</f>
        <v>0</v>
      </c>
      <c r="I294" s="21">
        <f t="shared" ca="1" si="10"/>
        <v>0</v>
      </c>
    </row>
    <row r="295" spans="1:9" x14ac:dyDescent="0.25">
      <c r="A295" s="2">
        <f>+CONFIG!D295</f>
        <v>0</v>
      </c>
      <c r="B295" s="2" t="str">
        <f>+UPPER(CONFIG!E295)</f>
        <v/>
      </c>
      <c r="C295" s="19">
        <f>+SUMIF(DIARIO!G294:G620,"P"&amp;CxCyP!A295,DIARIO!$H$2:$H$328)</f>
        <v>0</v>
      </c>
      <c r="D295" s="19">
        <f>+SUMIF(DIARIO!G294:G620,"P"&amp;CxCyP!A295,DIARIO!$I$2:$I$328)</f>
        <v>0</v>
      </c>
      <c r="E295" s="21">
        <f t="shared" si="9"/>
        <v>0</v>
      </c>
      <c r="F295" s="20"/>
      <c r="G295" s="19">
        <f ca="1">+SUMIF(DIARIO!G$2:G620,"C"&amp;CxCyP!A295,DIARIO!$H$2:$H$328)</f>
        <v>0</v>
      </c>
      <c r="H295" s="19">
        <f ca="1">+SUMIF(DIARIO!G$2:G620,"C"&amp;CxCyP!A295,DIARIO!$I$2:$I$328)</f>
        <v>0</v>
      </c>
      <c r="I295" s="21">
        <f t="shared" ca="1" si="10"/>
        <v>0</v>
      </c>
    </row>
    <row r="296" spans="1:9" x14ac:dyDescent="0.25">
      <c r="A296" s="2">
        <f>+CONFIG!D296</f>
        <v>0</v>
      </c>
      <c r="B296" s="2" t="str">
        <f>+UPPER(CONFIG!E296)</f>
        <v/>
      </c>
      <c r="C296" s="19">
        <f>+SUMIF(DIARIO!G295:G621,"P"&amp;CxCyP!A296,DIARIO!$H$2:$H$328)</f>
        <v>0</v>
      </c>
      <c r="D296" s="19">
        <f>+SUMIF(DIARIO!G295:G621,"P"&amp;CxCyP!A296,DIARIO!$I$2:$I$328)</f>
        <v>0</v>
      </c>
      <c r="E296" s="21">
        <f t="shared" si="9"/>
        <v>0</v>
      </c>
      <c r="F296" s="20"/>
      <c r="G296" s="19">
        <f ca="1">+SUMIF(DIARIO!G$2:G621,"C"&amp;CxCyP!A296,DIARIO!$H$2:$H$328)</f>
        <v>0</v>
      </c>
      <c r="H296" s="19">
        <f ca="1">+SUMIF(DIARIO!G$2:G621,"C"&amp;CxCyP!A296,DIARIO!$I$2:$I$328)</f>
        <v>0</v>
      </c>
      <c r="I296" s="21">
        <f t="shared" ca="1" si="10"/>
        <v>0</v>
      </c>
    </row>
    <row r="297" spans="1:9" x14ac:dyDescent="0.25">
      <c r="A297" s="2">
        <f>+CONFIG!D297</f>
        <v>0</v>
      </c>
      <c r="B297" s="2" t="str">
        <f>+UPPER(CONFIG!E297)</f>
        <v/>
      </c>
      <c r="C297" s="19">
        <f>+SUMIF(DIARIO!G296:G622,"P"&amp;CxCyP!A297,DIARIO!$H$2:$H$328)</f>
        <v>0</v>
      </c>
      <c r="D297" s="19">
        <f>+SUMIF(DIARIO!G296:G622,"P"&amp;CxCyP!A297,DIARIO!$I$2:$I$328)</f>
        <v>0</v>
      </c>
      <c r="E297" s="21">
        <f t="shared" si="9"/>
        <v>0</v>
      </c>
      <c r="F297" s="20"/>
      <c r="G297" s="19">
        <f ca="1">+SUMIF(DIARIO!G$2:G622,"C"&amp;CxCyP!A297,DIARIO!$H$2:$H$328)</f>
        <v>0</v>
      </c>
      <c r="H297" s="19">
        <f ca="1">+SUMIF(DIARIO!G$2:G622,"C"&amp;CxCyP!A297,DIARIO!$I$2:$I$328)</f>
        <v>0</v>
      </c>
      <c r="I297" s="21">
        <f t="shared" ca="1" si="10"/>
        <v>0</v>
      </c>
    </row>
    <row r="298" spans="1:9" x14ac:dyDescent="0.25">
      <c r="A298" s="2">
        <f>+CONFIG!D298</f>
        <v>0</v>
      </c>
      <c r="B298" s="2" t="str">
        <f>+UPPER(CONFIG!E298)</f>
        <v/>
      </c>
      <c r="C298" s="19">
        <f>+SUMIF(DIARIO!G297:G623,"P"&amp;CxCyP!A298,DIARIO!$H$2:$H$328)</f>
        <v>0</v>
      </c>
      <c r="D298" s="19">
        <f>+SUMIF(DIARIO!G297:G623,"P"&amp;CxCyP!A298,DIARIO!$I$2:$I$328)</f>
        <v>0</v>
      </c>
      <c r="E298" s="21">
        <f t="shared" si="9"/>
        <v>0</v>
      </c>
      <c r="F298" s="20"/>
      <c r="G298" s="19">
        <f ca="1">+SUMIF(DIARIO!G$2:G623,"C"&amp;CxCyP!A298,DIARIO!$H$2:$H$328)</f>
        <v>0</v>
      </c>
      <c r="H298" s="19">
        <f ca="1">+SUMIF(DIARIO!G$2:G623,"C"&amp;CxCyP!A298,DIARIO!$I$2:$I$328)</f>
        <v>0</v>
      </c>
      <c r="I298" s="21">
        <f t="shared" ca="1" si="10"/>
        <v>0</v>
      </c>
    </row>
    <row r="299" spans="1:9" x14ac:dyDescent="0.25">
      <c r="A299" s="2">
        <f>+CONFIG!D299</f>
        <v>0</v>
      </c>
      <c r="B299" s="2" t="str">
        <f>+UPPER(CONFIG!E299)</f>
        <v/>
      </c>
      <c r="C299" s="19">
        <f>+SUMIF(DIARIO!G298:G624,"P"&amp;CxCyP!A299,DIARIO!$H$2:$H$328)</f>
        <v>0</v>
      </c>
      <c r="D299" s="19">
        <f>+SUMIF(DIARIO!G298:G624,"P"&amp;CxCyP!A299,DIARIO!$I$2:$I$328)</f>
        <v>0</v>
      </c>
      <c r="E299" s="21">
        <f t="shared" si="9"/>
        <v>0</v>
      </c>
      <c r="F299" s="20"/>
      <c r="G299" s="19">
        <f ca="1">+SUMIF(DIARIO!G$2:G624,"C"&amp;CxCyP!A299,DIARIO!$H$2:$H$328)</f>
        <v>0</v>
      </c>
      <c r="H299" s="19">
        <f ca="1">+SUMIF(DIARIO!G$2:G624,"C"&amp;CxCyP!A299,DIARIO!$I$2:$I$328)</f>
        <v>0</v>
      </c>
      <c r="I299" s="21">
        <f t="shared" ca="1" si="10"/>
        <v>0</v>
      </c>
    </row>
    <row r="300" spans="1:9" x14ac:dyDescent="0.25">
      <c r="A300" s="2">
        <f>+CONFIG!D300</f>
        <v>0</v>
      </c>
      <c r="B300" s="2" t="str">
        <f>+UPPER(CONFIG!E300)</f>
        <v/>
      </c>
      <c r="C300" s="19">
        <f>+SUMIF(DIARIO!G299:G625,"P"&amp;CxCyP!A300,DIARIO!$H$2:$H$328)</f>
        <v>0</v>
      </c>
      <c r="D300" s="19">
        <f>+SUMIF(DIARIO!G299:G625,"P"&amp;CxCyP!A300,DIARIO!$I$2:$I$328)</f>
        <v>0</v>
      </c>
      <c r="E300" s="21">
        <f t="shared" si="9"/>
        <v>0</v>
      </c>
      <c r="F300" s="20"/>
      <c r="G300" s="19">
        <f ca="1">+SUMIF(DIARIO!G$2:G625,"C"&amp;CxCyP!A300,DIARIO!$H$2:$H$328)</f>
        <v>0</v>
      </c>
      <c r="H300" s="19">
        <f ca="1">+SUMIF(DIARIO!G$2:G625,"C"&amp;CxCyP!A300,DIARIO!$I$2:$I$328)</f>
        <v>0</v>
      </c>
      <c r="I300" s="21">
        <f t="shared" ca="1" si="10"/>
        <v>0</v>
      </c>
    </row>
    <row r="301" spans="1:9" x14ac:dyDescent="0.25">
      <c r="A301" s="2">
        <f>+CONFIG!D301</f>
        <v>0</v>
      </c>
      <c r="B301" s="2" t="str">
        <f>+UPPER(CONFIG!E301)</f>
        <v/>
      </c>
      <c r="C301" s="19">
        <f>+SUMIF(DIARIO!G300:G626,"P"&amp;CxCyP!A301,DIARIO!$H$2:$H$328)</f>
        <v>0</v>
      </c>
      <c r="D301" s="19">
        <f>+SUMIF(DIARIO!G300:G626,"P"&amp;CxCyP!A301,DIARIO!$I$2:$I$328)</f>
        <v>0</v>
      </c>
      <c r="E301" s="21">
        <f t="shared" si="9"/>
        <v>0</v>
      </c>
      <c r="F301" s="20"/>
      <c r="G301" s="19">
        <f ca="1">+SUMIF(DIARIO!G$2:G626,"C"&amp;CxCyP!A301,DIARIO!$H$2:$H$328)</f>
        <v>0</v>
      </c>
      <c r="H301" s="19">
        <f ca="1">+SUMIF(DIARIO!G$2:G626,"C"&amp;CxCyP!A301,DIARIO!$I$2:$I$328)</f>
        <v>0</v>
      </c>
      <c r="I301" s="21">
        <f t="shared" ca="1" si="10"/>
        <v>0</v>
      </c>
    </row>
    <row r="302" spans="1:9" x14ac:dyDescent="0.25">
      <c r="A302" s="2">
        <f>+CONFIG!D302</f>
        <v>0</v>
      </c>
      <c r="B302" s="2" t="str">
        <f>+UPPER(CONFIG!E302)</f>
        <v/>
      </c>
      <c r="C302" s="19">
        <f>+SUMIF(DIARIO!G301:G627,"P"&amp;CxCyP!A302,DIARIO!$H$2:$H$328)</f>
        <v>0</v>
      </c>
      <c r="D302" s="19">
        <f>+SUMIF(DIARIO!G301:G627,"P"&amp;CxCyP!A302,DIARIO!$I$2:$I$328)</f>
        <v>0</v>
      </c>
      <c r="E302" s="21">
        <f t="shared" si="9"/>
        <v>0</v>
      </c>
      <c r="F302" s="20"/>
      <c r="G302" s="19">
        <f ca="1">+SUMIF(DIARIO!G$2:G627,"C"&amp;CxCyP!A302,DIARIO!$H$2:$H$328)</f>
        <v>0</v>
      </c>
      <c r="H302" s="19">
        <f ca="1">+SUMIF(DIARIO!G$2:G627,"C"&amp;CxCyP!A302,DIARIO!$I$2:$I$328)</f>
        <v>0</v>
      </c>
      <c r="I302" s="21">
        <f t="shared" ca="1" si="10"/>
        <v>0</v>
      </c>
    </row>
    <row r="303" spans="1:9" x14ac:dyDescent="0.25">
      <c r="A303" s="2">
        <f>+CONFIG!D303</f>
        <v>0</v>
      </c>
      <c r="B303" s="2" t="str">
        <f>+UPPER(CONFIG!E303)</f>
        <v/>
      </c>
      <c r="C303" s="19">
        <f>+SUMIF(DIARIO!G302:G628,"P"&amp;CxCyP!A303,DIARIO!$H$2:$H$328)</f>
        <v>0</v>
      </c>
      <c r="D303" s="19">
        <f>+SUMIF(DIARIO!G302:G628,"P"&amp;CxCyP!A303,DIARIO!$I$2:$I$328)</f>
        <v>0</v>
      </c>
      <c r="E303" s="21">
        <f t="shared" si="9"/>
        <v>0</v>
      </c>
      <c r="F303" s="20"/>
      <c r="G303" s="19">
        <f ca="1">+SUMIF(DIARIO!G$2:G628,"C"&amp;CxCyP!A303,DIARIO!$H$2:$H$328)</f>
        <v>0</v>
      </c>
      <c r="H303" s="19">
        <f ca="1">+SUMIF(DIARIO!G$2:G628,"C"&amp;CxCyP!A303,DIARIO!$I$2:$I$328)</f>
        <v>0</v>
      </c>
      <c r="I303" s="21">
        <f t="shared" ca="1" si="10"/>
        <v>0</v>
      </c>
    </row>
    <row r="304" spans="1:9" x14ac:dyDescent="0.25">
      <c r="A304" s="2">
        <f>+CONFIG!D304</f>
        <v>0</v>
      </c>
      <c r="B304" s="2" t="str">
        <f>+UPPER(CONFIG!E304)</f>
        <v/>
      </c>
      <c r="C304" s="19">
        <f>+SUMIF(DIARIO!G303:G629,"P"&amp;CxCyP!A304,DIARIO!$H$2:$H$328)</f>
        <v>0</v>
      </c>
      <c r="D304" s="19">
        <f>+SUMIF(DIARIO!G303:G629,"P"&amp;CxCyP!A304,DIARIO!$I$2:$I$328)</f>
        <v>0</v>
      </c>
      <c r="E304" s="21">
        <f t="shared" si="9"/>
        <v>0</v>
      </c>
      <c r="F304" s="20"/>
      <c r="G304" s="19">
        <f ca="1">+SUMIF(DIARIO!G$2:G629,"C"&amp;CxCyP!A304,DIARIO!$H$2:$H$328)</f>
        <v>0</v>
      </c>
      <c r="H304" s="19">
        <f ca="1">+SUMIF(DIARIO!G$2:G629,"C"&amp;CxCyP!A304,DIARIO!$I$2:$I$328)</f>
        <v>0</v>
      </c>
      <c r="I304" s="21">
        <f t="shared" ca="1" si="10"/>
        <v>0</v>
      </c>
    </row>
    <row r="305" spans="1:9" x14ac:dyDescent="0.25">
      <c r="A305" s="2">
        <f>+CONFIG!D305</f>
        <v>0</v>
      </c>
      <c r="B305" s="2" t="str">
        <f>+UPPER(CONFIG!E305)</f>
        <v/>
      </c>
      <c r="C305" s="19">
        <f>+SUMIF(DIARIO!G304:G630,"P"&amp;CxCyP!A305,DIARIO!$H$2:$H$328)</f>
        <v>0</v>
      </c>
      <c r="D305" s="19">
        <f>+SUMIF(DIARIO!G304:G630,"P"&amp;CxCyP!A305,DIARIO!$I$2:$I$328)</f>
        <v>0</v>
      </c>
      <c r="E305" s="21">
        <f t="shared" si="9"/>
        <v>0</v>
      </c>
      <c r="F305" s="20"/>
      <c r="G305" s="19">
        <f ca="1">+SUMIF(DIARIO!G$2:G630,"C"&amp;CxCyP!A305,DIARIO!$H$2:$H$328)</f>
        <v>0</v>
      </c>
      <c r="H305" s="19">
        <f ca="1">+SUMIF(DIARIO!G$2:G630,"C"&amp;CxCyP!A305,DIARIO!$I$2:$I$328)</f>
        <v>0</v>
      </c>
      <c r="I305" s="21">
        <f t="shared" ca="1" si="10"/>
        <v>0</v>
      </c>
    </row>
    <row r="306" spans="1:9" x14ac:dyDescent="0.25">
      <c r="A306" s="2">
        <f>+CONFIG!D306</f>
        <v>0</v>
      </c>
      <c r="B306" s="2" t="str">
        <f>+UPPER(CONFIG!E306)</f>
        <v/>
      </c>
      <c r="C306" s="19">
        <f>+SUMIF(DIARIO!G305:G631,"P"&amp;CxCyP!A306,DIARIO!$H$2:$H$328)</f>
        <v>0</v>
      </c>
      <c r="D306" s="19">
        <f>+SUMIF(DIARIO!G305:G631,"P"&amp;CxCyP!A306,DIARIO!$I$2:$I$328)</f>
        <v>0</v>
      </c>
      <c r="E306" s="21">
        <f t="shared" si="9"/>
        <v>0</v>
      </c>
      <c r="F306" s="20"/>
      <c r="G306" s="19">
        <f ca="1">+SUMIF(DIARIO!G$2:G631,"C"&amp;CxCyP!A306,DIARIO!$H$2:$H$328)</f>
        <v>0</v>
      </c>
      <c r="H306" s="19">
        <f ca="1">+SUMIF(DIARIO!G$2:G631,"C"&amp;CxCyP!A306,DIARIO!$I$2:$I$328)</f>
        <v>0</v>
      </c>
      <c r="I306" s="21">
        <f t="shared" ca="1" si="10"/>
        <v>0</v>
      </c>
    </row>
    <row r="307" spans="1:9" x14ac:dyDescent="0.25">
      <c r="A307" s="2">
        <f>+CONFIG!D307</f>
        <v>0</v>
      </c>
      <c r="B307" s="2" t="str">
        <f>+UPPER(CONFIG!E307)</f>
        <v/>
      </c>
      <c r="C307" s="19">
        <f>+SUMIF(DIARIO!G306:G632,"P"&amp;CxCyP!A307,DIARIO!$H$2:$H$328)</f>
        <v>0</v>
      </c>
      <c r="D307" s="19">
        <f>+SUMIF(DIARIO!G306:G632,"P"&amp;CxCyP!A307,DIARIO!$I$2:$I$328)</f>
        <v>0</v>
      </c>
      <c r="E307" s="21">
        <f t="shared" si="9"/>
        <v>0</v>
      </c>
      <c r="F307" s="20"/>
      <c r="G307" s="19">
        <f ca="1">+SUMIF(DIARIO!G$2:G632,"C"&amp;CxCyP!A307,DIARIO!$H$2:$H$328)</f>
        <v>0</v>
      </c>
      <c r="H307" s="19">
        <f ca="1">+SUMIF(DIARIO!G$2:G632,"C"&amp;CxCyP!A307,DIARIO!$I$2:$I$328)</f>
        <v>0</v>
      </c>
      <c r="I307" s="21">
        <f t="shared" ca="1" si="10"/>
        <v>0</v>
      </c>
    </row>
    <row r="308" spans="1:9" x14ac:dyDescent="0.25">
      <c r="A308" s="2">
        <f>+CONFIG!D308</f>
        <v>0</v>
      </c>
      <c r="B308" s="2" t="str">
        <f>+UPPER(CONFIG!E308)</f>
        <v/>
      </c>
      <c r="C308" s="19">
        <f>+SUMIF(DIARIO!G307:G633,"P"&amp;CxCyP!A308,DIARIO!$H$2:$H$328)</f>
        <v>0</v>
      </c>
      <c r="D308" s="19">
        <f>+SUMIF(DIARIO!G307:G633,"P"&amp;CxCyP!A308,DIARIO!$I$2:$I$328)</f>
        <v>0</v>
      </c>
      <c r="E308" s="21">
        <f t="shared" si="9"/>
        <v>0</v>
      </c>
      <c r="F308" s="20"/>
      <c r="G308" s="19">
        <f ca="1">+SUMIF(DIARIO!G$2:G633,"C"&amp;CxCyP!A308,DIARIO!$H$2:$H$328)</f>
        <v>0</v>
      </c>
      <c r="H308" s="19">
        <f ca="1">+SUMIF(DIARIO!G$2:G633,"C"&amp;CxCyP!A308,DIARIO!$I$2:$I$328)</f>
        <v>0</v>
      </c>
      <c r="I308" s="21">
        <f t="shared" ca="1" si="10"/>
        <v>0</v>
      </c>
    </row>
    <row r="309" spans="1:9" x14ac:dyDescent="0.25">
      <c r="A309" s="2">
        <f>+CONFIG!D309</f>
        <v>0</v>
      </c>
      <c r="B309" s="2" t="str">
        <f>+UPPER(CONFIG!E309)</f>
        <v/>
      </c>
      <c r="C309" s="19">
        <f>+SUMIF(DIARIO!G308:G634,"P"&amp;CxCyP!A309,DIARIO!$H$2:$H$328)</f>
        <v>0</v>
      </c>
      <c r="D309" s="19">
        <f>+SUMIF(DIARIO!G308:G634,"P"&amp;CxCyP!A309,DIARIO!$I$2:$I$328)</f>
        <v>0</v>
      </c>
      <c r="E309" s="21">
        <f t="shared" si="9"/>
        <v>0</v>
      </c>
      <c r="F309" s="20"/>
      <c r="G309" s="19">
        <f ca="1">+SUMIF(DIARIO!G$2:G634,"C"&amp;CxCyP!A309,DIARIO!$H$2:$H$328)</f>
        <v>0</v>
      </c>
      <c r="H309" s="19">
        <f ca="1">+SUMIF(DIARIO!G$2:G634,"C"&amp;CxCyP!A309,DIARIO!$I$2:$I$328)</f>
        <v>0</v>
      </c>
      <c r="I309" s="21">
        <f t="shared" ca="1" si="10"/>
        <v>0</v>
      </c>
    </row>
    <row r="310" spans="1:9" x14ac:dyDescent="0.25">
      <c r="A310" s="2">
        <f>+CONFIG!D310</f>
        <v>0</v>
      </c>
      <c r="B310" s="2" t="str">
        <f>+UPPER(CONFIG!E310)</f>
        <v/>
      </c>
      <c r="C310" s="19">
        <f>+SUMIF(DIARIO!G309:G635,"P"&amp;CxCyP!A310,DIARIO!$H$2:$H$328)</f>
        <v>0</v>
      </c>
      <c r="D310" s="19">
        <f>+SUMIF(DIARIO!G309:G635,"P"&amp;CxCyP!A310,DIARIO!$I$2:$I$328)</f>
        <v>0</v>
      </c>
      <c r="E310" s="21">
        <f t="shared" si="9"/>
        <v>0</v>
      </c>
      <c r="F310" s="20"/>
      <c r="G310" s="19">
        <f ca="1">+SUMIF(DIARIO!G$2:G635,"C"&amp;CxCyP!A310,DIARIO!$H$2:$H$328)</f>
        <v>0</v>
      </c>
      <c r="H310" s="19">
        <f ca="1">+SUMIF(DIARIO!G$2:G635,"C"&amp;CxCyP!A310,DIARIO!$I$2:$I$328)</f>
        <v>0</v>
      </c>
      <c r="I310" s="21">
        <f t="shared" ca="1" si="10"/>
        <v>0</v>
      </c>
    </row>
    <row r="311" spans="1:9" x14ac:dyDescent="0.25">
      <c r="A311" s="2">
        <f>+CONFIG!D311</f>
        <v>0</v>
      </c>
      <c r="B311" s="2" t="str">
        <f>+UPPER(CONFIG!E311)</f>
        <v/>
      </c>
      <c r="C311" s="19">
        <f>+SUMIF(DIARIO!G310:G636,"P"&amp;CxCyP!A311,DIARIO!$H$2:$H$328)</f>
        <v>0</v>
      </c>
      <c r="D311" s="19">
        <f>+SUMIF(DIARIO!G310:G636,"P"&amp;CxCyP!A311,DIARIO!$I$2:$I$328)</f>
        <v>0</v>
      </c>
      <c r="E311" s="21">
        <f t="shared" si="9"/>
        <v>0</v>
      </c>
      <c r="F311" s="20"/>
      <c r="G311" s="19">
        <f ca="1">+SUMIF(DIARIO!G$2:G636,"C"&amp;CxCyP!A311,DIARIO!$H$2:$H$328)</f>
        <v>0</v>
      </c>
      <c r="H311" s="19">
        <f ca="1">+SUMIF(DIARIO!G$2:G636,"C"&amp;CxCyP!A311,DIARIO!$I$2:$I$328)</f>
        <v>0</v>
      </c>
      <c r="I311" s="21">
        <f t="shared" ca="1" si="10"/>
        <v>0</v>
      </c>
    </row>
    <row r="312" spans="1:9" x14ac:dyDescent="0.25">
      <c r="A312" s="2">
        <f>+CONFIG!D312</f>
        <v>0</v>
      </c>
      <c r="B312" s="2" t="str">
        <f>+UPPER(CONFIG!E312)</f>
        <v/>
      </c>
      <c r="C312" s="19">
        <f>+SUMIF(DIARIO!G311:G637,"P"&amp;CxCyP!A312,DIARIO!$H$2:$H$328)</f>
        <v>0</v>
      </c>
      <c r="D312" s="19">
        <f>+SUMIF(DIARIO!G311:G637,"P"&amp;CxCyP!A312,DIARIO!$I$2:$I$328)</f>
        <v>0</v>
      </c>
      <c r="E312" s="21">
        <f t="shared" si="9"/>
        <v>0</v>
      </c>
      <c r="F312" s="20"/>
      <c r="G312" s="19">
        <f ca="1">+SUMIF(DIARIO!G$2:G637,"C"&amp;CxCyP!A312,DIARIO!$H$2:$H$328)</f>
        <v>0</v>
      </c>
      <c r="H312" s="19">
        <f ca="1">+SUMIF(DIARIO!G$2:G637,"C"&amp;CxCyP!A312,DIARIO!$I$2:$I$328)</f>
        <v>0</v>
      </c>
      <c r="I312" s="21">
        <f t="shared" ca="1" si="10"/>
        <v>0</v>
      </c>
    </row>
    <row r="313" spans="1:9" x14ac:dyDescent="0.25">
      <c r="A313" s="2">
        <f>+CONFIG!D313</f>
        <v>0</v>
      </c>
      <c r="B313" s="2" t="str">
        <f>+UPPER(CONFIG!E313)</f>
        <v/>
      </c>
      <c r="C313" s="19">
        <f>+SUMIF(DIARIO!G312:G638,"P"&amp;CxCyP!A313,DIARIO!$H$2:$H$328)</f>
        <v>0</v>
      </c>
      <c r="D313" s="19">
        <f>+SUMIF(DIARIO!G312:G638,"P"&amp;CxCyP!A313,DIARIO!$I$2:$I$328)</f>
        <v>0</v>
      </c>
      <c r="E313" s="21">
        <f t="shared" si="9"/>
        <v>0</v>
      </c>
      <c r="F313" s="20"/>
      <c r="G313" s="19">
        <f ca="1">+SUMIF(DIARIO!G$2:G638,"C"&amp;CxCyP!A313,DIARIO!$H$2:$H$328)</f>
        <v>0</v>
      </c>
      <c r="H313" s="19">
        <f ca="1">+SUMIF(DIARIO!G$2:G638,"C"&amp;CxCyP!A313,DIARIO!$I$2:$I$328)</f>
        <v>0</v>
      </c>
      <c r="I313" s="21">
        <f t="shared" ca="1" si="10"/>
        <v>0</v>
      </c>
    </row>
    <row r="314" spans="1:9" x14ac:dyDescent="0.25">
      <c r="A314" s="2">
        <f>+CONFIG!D314</f>
        <v>0</v>
      </c>
      <c r="B314" s="2" t="str">
        <f>+UPPER(CONFIG!E314)</f>
        <v/>
      </c>
      <c r="C314" s="19">
        <f>+SUMIF(DIARIO!G313:G639,"P"&amp;CxCyP!A314,DIARIO!$H$2:$H$328)</f>
        <v>0</v>
      </c>
      <c r="D314" s="19">
        <f>+SUMIF(DIARIO!G313:G639,"P"&amp;CxCyP!A314,DIARIO!$I$2:$I$328)</f>
        <v>0</v>
      </c>
      <c r="E314" s="21">
        <f t="shared" si="9"/>
        <v>0</v>
      </c>
      <c r="F314" s="20"/>
      <c r="G314" s="19">
        <f ca="1">+SUMIF(DIARIO!G$2:G639,"C"&amp;CxCyP!A314,DIARIO!$H$2:$H$328)</f>
        <v>0</v>
      </c>
      <c r="H314" s="19">
        <f ca="1">+SUMIF(DIARIO!G$2:G639,"C"&amp;CxCyP!A314,DIARIO!$I$2:$I$328)</f>
        <v>0</v>
      </c>
      <c r="I314" s="21">
        <f t="shared" ca="1" si="10"/>
        <v>0</v>
      </c>
    </row>
    <row r="315" spans="1:9" x14ac:dyDescent="0.25">
      <c r="A315" s="2">
        <f>+CONFIG!D315</f>
        <v>0</v>
      </c>
      <c r="B315" s="2" t="str">
        <f>+UPPER(CONFIG!E315)</f>
        <v/>
      </c>
      <c r="C315" s="19">
        <f>+SUMIF(DIARIO!G314:G640,"P"&amp;CxCyP!A315,DIARIO!$H$2:$H$328)</f>
        <v>0</v>
      </c>
      <c r="D315" s="19">
        <f>+SUMIF(DIARIO!G314:G640,"P"&amp;CxCyP!A315,DIARIO!$I$2:$I$328)</f>
        <v>0</v>
      </c>
      <c r="E315" s="21">
        <f t="shared" si="9"/>
        <v>0</v>
      </c>
      <c r="F315" s="20"/>
      <c r="G315" s="19">
        <f ca="1">+SUMIF(DIARIO!G$2:G640,"C"&amp;CxCyP!A315,DIARIO!$H$2:$H$328)</f>
        <v>0</v>
      </c>
      <c r="H315" s="19">
        <f ca="1">+SUMIF(DIARIO!G$2:G640,"C"&amp;CxCyP!A315,DIARIO!$I$2:$I$328)</f>
        <v>0</v>
      </c>
      <c r="I315" s="21">
        <f t="shared" ca="1" si="10"/>
        <v>0</v>
      </c>
    </row>
    <row r="316" spans="1:9" x14ac:dyDescent="0.25">
      <c r="A316" s="2">
        <f>+CONFIG!D316</f>
        <v>0</v>
      </c>
      <c r="B316" s="2" t="str">
        <f>+UPPER(CONFIG!E316)</f>
        <v/>
      </c>
      <c r="C316" s="19">
        <f>+SUMIF(DIARIO!G315:G641,"P"&amp;CxCyP!A316,DIARIO!$H$2:$H$328)</f>
        <v>0</v>
      </c>
      <c r="D316" s="19">
        <f>+SUMIF(DIARIO!G315:G641,"P"&amp;CxCyP!A316,DIARIO!$I$2:$I$328)</f>
        <v>0</v>
      </c>
      <c r="E316" s="21">
        <f t="shared" si="9"/>
        <v>0</v>
      </c>
      <c r="F316" s="20"/>
      <c r="G316" s="19">
        <f ca="1">+SUMIF(DIARIO!G$2:G641,"C"&amp;CxCyP!A316,DIARIO!$H$2:$H$328)</f>
        <v>0</v>
      </c>
      <c r="H316" s="19">
        <f ca="1">+SUMIF(DIARIO!G$2:G641,"C"&amp;CxCyP!A316,DIARIO!$I$2:$I$328)</f>
        <v>0</v>
      </c>
      <c r="I316" s="21">
        <f t="shared" ca="1" si="10"/>
        <v>0</v>
      </c>
    </row>
    <row r="317" spans="1:9" x14ac:dyDescent="0.25">
      <c r="A317" s="2">
        <f>+CONFIG!D317</f>
        <v>0</v>
      </c>
      <c r="B317" s="2" t="str">
        <f>+UPPER(CONFIG!E317)</f>
        <v/>
      </c>
      <c r="C317" s="19">
        <f>+SUMIF(DIARIO!G316:G642,"P"&amp;CxCyP!A317,DIARIO!$H$2:$H$328)</f>
        <v>0</v>
      </c>
      <c r="D317" s="19">
        <f>+SUMIF(DIARIO!G316:G642,"P"&amp;CxCyP!A317,DIARIO!$I$2:$I$328)</f>
        <v>0</v>
      </c>
      <c r="E317" s="21">
        <f t="shared" si="9"/>
        <v>0</v>
      </c>
      <c r="F317" s="20"/>
      <c r="G317" s="19">
        <f ca="1">+SUMIF(DIARIO!G$2:G642,"C"&amp;CxCyP!A317,DIARIO!$H$2:$H$328)</f>
        <v>0</v>
      </c>
      <c r="H317" s="19">
        <f ca="1">+SUMIF(DIARIO!G$2:G642,"C"&amp;CxCyP!A317,DIARIO!$I$2:$I$328)</f>
        <v>0</v>
      </c>
      <c r="I317" s="21">
        <f t="shared" ca="1" si="10"/>
        <v>0</v>
      </c>
    </row>
    <row r="318" spans="1:9" x14ac:dyDescent="0.25">
      <c r="A318" s="2">
        <f>+CONFIG!D318</f>
        <v>0</v>
      </c>
      <c r="B318" s="2" t="str">
        <f>+UPPER(CONFIG!E318)</f>
        <v/>
      </c>
      <c r="C318" s="19">
        <f>+SUMIF(DIARIO!G317:G643,"P"&amp;CxCyP!A318,DIARIO!$H$2:$H$328)</f>
        <v>0</v>
      </c>
      <c r="D318" s="19">
        <f>+SUMIF(DIARIO!G317:G643,"P"&amp;CxCyP!A318,DIARIO!$I$2:$I$328)</f>
        <v>0</v>
      </c>
      <c r="E318" s="21">
        <f t="shared" si="9"/>
        <v>0</v>
      </c>
      <c r="F318" s="20"/>
      <c r="G318" s="19">
        <f ca="1">+SUMIF(DIARIO!G$2:G643,"C"&amp;CxCyP!A318,DIARIO!$H$2:$H$328)</f>
        <v>0</v>
      </c>
      <c r="H318" s="19">
        <f ca="1">+SUMIF(DIARIO!G$2:G643,"C"&amp;CxCyP!A318,DIARIO!$I$2:$I$328)</f>
        <v>0</v>
      </c>
      <c r="I318" s="21">
        <f t="shared" ca="1" si="10"/>
        <v>0</v>
      </c>
    </row>
    <row r="319" spans="1:9" x14ac:dyDescent="0.25">
      <c r="A319" s="2">
        <f>+CONFIG!D319</f>
        <v>0</v>
      </c>
      <c r="B319" s="2" t="str">
        <f>+UPPER(CONFIG!E319)</f>
        <v/>
      </c>
      <c r="C319" s="19">
        <f>+SUMIF(DIARIO!G318:G644,"P"&amp;CxCyP!A319,DIARIO!$H$2:$H$328)</f>
        <v>0</v>
      </c>
      <c r="D319" s="19">
        <f>+SUMIF(DIARIO!G318:G644,"P"&amp;CxCyP!A319,DIARIO!$I$2:$I$328)</f>
        <v>0</v>
      </c>
      <c r="E319" s="21">
        <f t="shared" si="9"/>
        <v>0</v>
      </c>
      <c r="F319" s="20"/>
      <c r="G319" s="19">
        <f ca="1">+SUMIF(DIARIO!G$2:G644,"C"&amp;CxCyP!A319,DIARIO!$H$2:$H$328)</f>
        <v>0</v>
      </c>
      <c r="H319" s="19">
        <f ca="1">+SUMIF(DIARIO!G$2:G644,"C"&amp;CxCyP!A319,DIARIO!$I$2:$I$328)</f>
        <v>0</v>
      </c>
      <c r="I319" s="21">
        <f t="shared" ca="1" si="10"/>
        <v>0</v>
      </c>
    </row>
    <row r="320" spans="1:9" x14ac:dyDescent="0.25">
      <c r="A320" s="2">
        <f>+CONFIG!D320</f>
        <v>0</v>
      </c>
      <c r="B320" s="2" t="str">
        <f>+UPPER(CONFIG!E320)</f>
        <v/>
      </c>
      <c r="C320" s="19">
        <f>+SUMIF(DIARIO!G319:G645,"P"&amp;CxCyP!A320,DIARIO!$H$2:$H$328)</f>
        <v>0</v>
      </c>
      <c r="D320" s="19">
        <f>+SUMIF(DIARIO!G319:G645,"P"&amp;CxCyP!A320,DIARIO!$I$2:$I$328)</f>
        <v>0</v>
      </c>
      <c r="E320" s="21">
        <f t="shared" si="9"/>
        <v>0</v>
      </c>
      <c r="F320" s="20"/>
      <c r="G320" s="19">
        <f ca="1">+SUMIF(DIARIO!G$2:G645,"C"&amp;CxCyP!A320,DIARIO!$H$2:$H$328)</f>
        <v>0</v>
      </c>
      <c r="H320" s="19">
        <f ca="1">+SUMIF(DIARIO!G$2:G645,"C"&amp;CxCyP!A320,DIARIO!$I$2:$I$328)</f>
        <v>0</v>
      </c>
      <c r="I320" s="21">
        <f t="shared" ca="1" si="10"/>
        <v>0</v>
      </c>
    </row>
    <row r="321" spans="1:9" x14ac:dyDescent="0.25">
      <c r="A321" s="2">
        <f>+CONFIG!D321</f>
        <v>0</v>
      </c>
      <c r="B321" s="2" t="str">
        <f>+UPPER(CONFIG!E321)</f>
        <v/>
      </c>
      <c r="C321" s="19">
        <f>+SUMIF(DIARIO!G320:G646,"P"&amp;CxCyP!A321,DIARIO!$H$2:$H$328)</f>
        <v>0</v>
      </c>
      <c r="D321" s="19">
        <f>+SUMIF(DIARIO!G320:G646,"P"&amp;CxCyP!A321,DIARIO!$I$2:$I$328)</f>
        <v>0</v>
      </c>
      <c r="E321" s="21">
        <f t="shared" si="9"/>
        <v>0</v>
      </c>
      <c r="F321" s="20"/>
      <c r="G321" s="19">
        <f ca="1">+SUMIF(DIARIO!G$2:G646,"C"&amp;CxCyP!A321,DIARIO!$H$2:$H$328)</f>
        <v>0</v>
      </c>
      <c r="H321" s="19">
        <f ca="1">+SUMIF(DIARIO!G$2:G646,"C"&amp;CxCyP!A321,DIARIO!$I$2:$I$328)</f>
        <v>0</v>
      </c>
      <c r="I321" s="21">
        <f t="shared" ca="1" si="10"/>
        <v>0</v>
      </c>
    </row>
    <row r="322" spans="1:9" x14ac:dyDescent="0.25">
      <c r="A322" s="2">
        <f>+CONFIG!D322</f>
        <v>0</v>
      </c>
      <c r="B322" s="2" t="str">
        <f>+UPPER(CONFIG!E322)</f>
        <v/>
      </c>
      <c r="C322" s="19">
        <f>+SUMIF(DIARIO!G321:G647,"P"&amp;CxCyP!A322,DIARIO!$H$2:$H$328)</f>
        <v>0</v>
      </c>
      <c r="D322" s="19">
        <f>+SUMIF(DIARIO!G321:G647,"P"&amp;CxCyP!A322,DIARIO!$I$2:$I$328)</f>
        <v>0</v>
      </c>
      <c r="E322" s="21">
        <f t="shared" si="9"/>
        <v>0</v>
      </c>
      <c r="F322" s="20"/>
      <c r="G322" s="19">
        <f ca="1">+SUMIF(DIARIO!G$2:G647,"C"&amp;CxCyP!A322,DIARIO!$H$2:$H$328)</f>
        <v>0</v>
      </c>
      <c r="H322" s="19">
        <f ca="1">+SUMIF(DIARIO!G$2:G647,"C"&amp;CxCyP!A322,DIARIO!$I$2:$I$328)</f>
        <v>0</v>
      </c>
      <c r="I322" s="21">
        <f t="shared" ca="1" si="10"/>
        <v>0</v>
      </c>
    </row>
    <row r="323" spans="1:9" x14ac:dyDescent="0.25">
      <c r="A323" s="2">
        <f>+CONFIG!D323</f>
        <v>0</v>
      </c>
      <c r="B323" s="2" t="str">
        <f>+UPPER(CONFIG!E323)</f>
        <v/>
      </c>
      <c r="C323" s="19">
        <f>+SUMIF(DIARIO!G322:G648,"P"&amp;CxCyP!A323,DIARIO!$H$2:$H$328)</f>
        <v>0</v>
      </c>
      <c r="D323" s="19">
        <f>+SUMIF(DIARIO!G322:G648,"P"&amp;CxCyP!A323,DIARIO!$I$2:$I$328)</f>
        <v>0</v>
      </c>
      <c r="E323" s="21">
        <f t="shared" si="9"/>
        <v>0</v>
      </c>
      <c r="F323" s="20"/>
      <c r="G323" s="19">
        <f ca="1">+SUMIF(DIARIO!G$2:G648,"C"&amp;CxCyP!A323,DIARIO!$H$2:$H$328)</f>
        <v>0</v>
      </c>
      <c r="H323" s="19">
        <f ca="1">+SUMIF(DIARIO!G$2:G648,"C"&amp;CxCyP!A323,DIARIO!$I$2:$I$328)</f>
        <v>0</v>
      </c>
      <c r="I323" s="21">
        <f t="shared" ca="1" si="10"/>
        <v>0</v>
      </c>
    </row>
    <row r="324" spans="1:9" x14ac:dyDescent="0.25">
      <c r="A324" s="2">
        <f>+CONFIG!D324</f>
        <v>0</v>
      </c>
      <c r="B324" s="2" t="str">
        <f>+UPPER(CONFIG!E324)</f>
        <v/>
      </c>
      <c r="C324" s="19">
        <f>+SUMIF(DIARIO!G323:G649,"P"&amp;CxCyP!A324,DIARIO!$H$2:$H$328)</f>
        <v>0</v>
      </c>
      <c r="D324" s="19">
        <f>+SUMIF(DIARIO!G323:G649,"P"&amp;CxCyP!A324,DIARIO!$I$2:$I$328)</f>
        <v>0</v>
      </c>
      <c r="E324" s="21">
        <f t="shared" ref="E324:E350" si="11">+D324-C324</f>
        <v>0</v>
      </c>
      <c r="F324" s="20"/>
      <c r="G324" s="19">
        <f ca="1">+SUMIF(DIARIO!G$2:G649,"C"&amp;CxCyP!A324,DIARIO!$H$2:$H$328)</f>
        <v>0</v>
      </c>
      <c r="H324" s="19">
        <f ca="1">+SUMIF(DIARIO!G$2:G649,"C"&amp;CxCyP!A324,DIARIO!$I$2:$I$328)</f>
        <v>0</v>
      </c>
      <c r="I324" s="21">
        <f t="shared" ref="I324:I350" ca="1" si="12">+G324-H324</f>
        <v>0</v>
      </c>
    </row>
    <row r="325" spans="1:9" x14ac:dyDescent="0.25">
      <c r="A325" s="2">
        <f>+CONFIG!D325</f>
        <v>0</v>
      </c>
      <c r="B325" s="2" t="str">
        <f>+UPPER(CONFIG!E325)</f>
        <v/>
      </c>
      <c r="C325" s="19">
        <f>+SUMIF(DIARIO!G324:G650,"P"&amp;CxCyP!A325,DIARIO!$H$2:$H$328)</f>
        <v>0</v>
      </c>
      <c r="D325" s="19">
        <f>+SUMIF(DIARIO!G324:G650,"P"&amp;CxCyP!A325,DIARIO!$I$2:$I$328)</f>
        <v>0</v>
      </c>
      <c r="E325" s="21">
        <f t="shared" si="11"/>
        <v>0</v>
      </c>
      <c r="F325" s="20"/>
      <c r="G325" s="19">
        <f ca="1">+SUMIF(DIARIO!G$2:G650,"C"&amp;CxCyP!A325,DIARIO!$H$2:$H$328)</f>
        <v>0</v>
      </c>
      <c r="H325" s="19">
        <f ca="1">+SUMIF(DIARIO!G$2:G650,"C"&amp;CxCyP!A325,DIARIO!$I$2:$I$328)</f>
        <v>0</v>
      </c>
      <c r="I325" s="21">
        <f t="shared" ca="1" si="12"/>
        <v>0</v>
      </c>
    </row>
    <row r="326" spans="1:9" x14ac:dyDescent="0.25">
      <c r="A326" s="2">
        <f>+CONFIG!D326</f>
        <v>0</v>
      </c>
      <c r="B326" s="2" t="str">
        <f>+UPPER(CONFIG!E326)</f>
        <v/>
      </c>
      <c r="C326" s="19">
        <f>+SUMIF(DIARIO!G325:G651,"P"&amp;CxCyP!A326,DIARIO!$H$2:$H$328)</f>
        <v>0</v>
      </c>
      <c r="D326" s="19">
        <f>+SUMIF(DIARIO!G325:G651,"P"&amp;CxCyP!A326,DIARIO!$I$2:$I$328)</f>
        <v>0</v>
      </c>
      <c r="E326" s="21">
        <f t="shared" si="11"/>
        <v>0</v>
      </c>
      <c r="F326" s="20"/>
      <c r="G326" s="19">
        <f ca="1">+SUMIF(DIARIO!G$2:G651,"C"&amp;CxCyP!A326,DIARIO!$H$2:$H$328)</f>
        <v>0</v>
      </c>
      <c r="H326" s="19">
        <f ca="1">+SUMIF(DIARIO!G$2:G651,"C"&amp;CxCyP!A326,DIARIO!$I$2:$I$328)</f>
        <v>0</v>
      </c>
      <c r="I326" s="21">
        <f t="shared" ca="1" si="12"/>
        <v>0</v>
      </c>
    </row>
    <row r="327" spans="1:9" x14ac:dyDescent="0.25">
      <c r="A327" s="2">
        <f>+CONFIG!D327</f>
        <v>0</v>
      </c>
      <c r="B327" s="2" t="str">
        <f>+UPPER(CONFIG!E327)</f>
        <v/>
      </c>
      <c r="C327" s="19">
        <f>+SUMIF(DIARIO!G326:G652,"P"&amp;CxCyP!A327,DIARIO!$H$2:$H$328)</f>
        <v>0</v>
      </c>
      <c r="D327" s="19">
        <f>+SUMIF(DIARIO!G326:G652,"P"&amp;CxCyP!A327,DIARIO!$I$2:$I$328)</f>
        <v>0</v>
      </c>
      <c r="E327" s="21">
        <f t="shared" si="11"/>
        <v>0</v>
      </c>
      <c r="F327" s="20"/>
      <c r="G327" s="19">
        <f ca="1">+SUMIF(DIARIO!G$2:G652,"C"&amp;CxCyP!A327,DIARIO!$H$2:$H$328)</f>
        <v>0</v>
      </c>
      <c r="H327" s="19">
        <f ca="1">+SUMIF(DIARIO!G$2:G652,"C"&amp;CxCyP!A327,DIARIO!$I$2:$I$328)</f>
        <v>0</v>
      </c>
      <c r="I327" s="21">
        <f t="shared" ca="1" si="12"/>
        <v>0</v>
      </c>
    </row>
    <row r="328" spans="1:9" x14ac:dyDescent="0.25">
      <c r="A328" s="2">
        <f>+CONFIG!D328</f>
        <v>0</v>
      </c>
      <c r="B328" s="2" t="str">
        <f>+UPPER(CONFIG!E328)</f>
        <v/>
      </c>
      <c r="C328" s="19">
        <f>+SUMIF(DIARIO!G327:G653,"P"&amp;CxCyP!A328,DIARIO!$H$2:$H$328)</f>
        <v>0</v>
      </c>
      <c r="D328" s="19">
        <f>+SUMIF(DIARIO!G327:G653,"P"&amp;CxCyP!A328,DIARIO!$I$2:$I$328)</f>
        <v>0</v>
      </c>
      <c r="E328" s="21">
        <f t="shared" si="11"/>
        <v>0</v>
      </c>
      <c r="F328" s="20"/>
      <c r="G328" s="19">
        <f ca="1">+SUMIF(DIARIO!G$2:G653,"C"&amp;CxCyP!A328,DIARIO!$H$2:$H$328)</f>
        <v>0</v>
      </c>
      <c r="H328" s="19">
        <f ca="1">+SUMIF(DIARIO!G$2:G653,"C"&amp;CxCyP!A328,DIARIO!$I$2:$I$328)</f>
        <v>0</v>
      </c>
      <c r="I328" s="21">
        <f t="shared" ca="1" si="12"/>
        <v>0</v>
      </c>
    </row>
    <row r="329" spans="1:9" x14ac:dyDescent="0.25">
      <c r="A329" s="2">
        <f>+CONFIG!D329</f>
        <v>0</v>
      </c>
      <c r="B329" s="2" t="str">
        <f>+UPPER(CONFIG!E329)</f>
        <v/>
      </c>
      <c r="C329" s="19">
        <f>+SUMIF(DIARIO!G328:G654,"P"&amp;CxCyP!A329,DIARIO!$H$2:$H$328)</f>
        <v>0</v>
      </c>
      <c r="D329" s="19">
        <f>+SUMIF(DIARIO!G328:G654,"P"&amp;CxCyP!A329,DIARIO!$I$2:$I$328)</f>
        <v>0</v>
      </c>
      <c r="E329" s="21">
        <f t="shared" si="11"/>
        <v>0</v>
      </c>
      <c r="F329" s="20"/>
      <c r="G329" s="19">
        <f ca="1">+SUMIF(DIARIO!G$2:G654,"C"&amp;CxCyP!A329,DIARIO!$H$2:$H$328)</f>
        <v>0</v>
      </c>
      <c r="H329" s="19">
        <f ca="1">+SUMIF(DIARIO!G$2:G654,"C"&amp;CxCyP!A329,DIARIO!$I$2:$I$328)</f>
        <v>0</v>
      </c>
      <c r="I329" s="21">
        <f t="shared" ca="1" si="12"/>
        <v>0</v>
      </c>
    </row>
    <row r="330" spans="1:9" x14ac:dyDescent="0.25">
      <c r="A330" s="2">
        <f>+CONFIG!D330</f>
        <v>0</v>
      </c>
      <c r="B330" s="2" t="str">
        <f>+UPPER(CONFIG!E330)</f>
        <v/>
      </c>
      <c r="C330" s="19">
        <f>+SUMIF(DIARIO!G329:G655,"P"&amp;CxCyP!A330,DIARIO!$H$2:$H$328)</f>
        <v>0</v>
      </c>
      <c r="D330" s="19">
        <f>+SUMIF(DIARIO!G329:G655,"P"&amp;CxCyP!A330,DIARIO!$I$2:$I$328)</f>
        <v>0</v>
      </c>
      <c r="E330" s="21">
        <f t="shared" si="11"/>
        <v>0</v>
      </c>
      <c r="F330" s="20"/>
      <c r="G330" s="19">
        <f ca="1">+SUMIF(DIARIO!G$2:G655,"C"&amp;CxCyP!A330,DIARIO!$H$2:$H$328)</f>
        <v>0</v>
      </c>
      <c r="H330" s="19">
        <f ca="1">+SUMIF(DIARIO!G$2:G655,"C"&amp;CxCyP!A330,DIARIO!$I$2:$I$328)</f>
        <v>0</v>
      </c>
      <c r="I330" s="21">
        <f t="shared" ca="1" si="12"/>
        <v>0</v>
      </c>
    </row>
    <row r="331" spans="1:9" x14ac:dyDescent="0.25">
      <c r="A331" s="2">
        <f>+CONFIG!D331</f>
        <v>0</v>
      </c>
      <c r="B331" s="2" t="str">
        <f>+UPPER(CONFIG!E331)</f>
        <v/>
      </c>
      <c r="C331" s="19">
        <f>+SUMIF(DIARIO!G330:G656,"P"&amp;CxCyP!A331,DIARIO!$H$2:$H$328)</f>
        <v>0</v>
      </c>
      <c r="D331" s="19">
        <f>+SUMIF(DIARIO!G330:G656,"P"&amp;CxCyP!A331,DIARIO!$I$2:$I$328)</f>
        <v>0</v>
      </c>
      <c r="E331" s="21">
        <f t="shared" si="11"/>
        <v>0</v>
      </c>
      <c r="F331" s="20"/>
      <c r="G331" s="19">
        <f ca="1">+SUMIF(DIARIO!G$2:G656,"C"&amp;CxCyP!A331,DIARIO!$H$2:$H$328)</f>
        <v>0</v>
      </c>
      <c r="H331" s="19">
        <f ca="1">+SUMIF(DIARIO!G$2:G656,"C"&amp;CxCyP!A331,DIARIO!$I$2:$I$328)</f>
        <v>0</v>
      </c>
      <c r="I331" s="21">
        <f t="shared" ca="1" si="12"/>
        <v>0</v>
      </c>
    </row>
    <row r="332" spans="1:9" x14ac:dyDescent="0.25">
      <c r="A332" s="2">
        <f>+CONFIG!D332</f>
        <v>0</v>
      </c>
      <c r="B332" s="2" t="str">
        <f>+UPPER(CONFIG!E332)</f>
        <v/>
      </c>
      <c r="C332" s="19">
        <f>+SUMIF(DIARIO!G331:G657,"P"&amp;CxCyP!A332,DIARIO!$H$2:$H$328)</f>
        <v>0</v>
      </c>
      <c r="D332" s="19">
        <f>+SUMIF(DIARIO!G331:G657,"P"&amp;CxCyP!A332,DIARIO!$I$2:$I$328)</f>
        <v>0</v>
      </c>
      <c r="E332" s="21">
        <f t="shared" si="11"/>
        <v>0</v>
      </c>
      <c r="F332" s="20"/>
      <c r="G332" s="19">
        <f ca="1">+SUMIF(DIARIO!G$2:G657,"C"&amp;CxCyP!A332,DIARIO!$H$2:$H$328)</f>
        <v>0</v>
      </c>
      <c r="H332" s="19">
        <f ca="1">+SUMIF(DIARIO!G$2:G657,"C"&amp;CxCyP!A332,DIARIO!$I$2:$I$328)</f>
        <v>0</v>
      </c>
      <c r="I332" s="21">
        <f t="shared" ca="1" si="12"/>
        <v>0</v>
      </c>
    </row>
    <row r="333" spans="1:9" x14ac:dyDescent="0.25">
      <c r="A333" s="2">
        <f>+CONFIG!D333</f>
        <v>0</v>
      </c>
      <c r="B333" s="2" t="str">
        <f>+UPPER(CONFIG!E333)</f>
        <v/>
      </c>
      <c r="C333" s="19">
        <f>+SUMIF(DIARIO!G332:G658,"P"&amp;CxCyP!A333,DIARIO!$H$2:$H$328)</f>
        <v>0</v>
      </c>
      <c r="D333" s="19">
        <f>+SUMIF(DIARIO!G332:G658,"P"&amp;CxCyP!A333,DIARIO!$I$2:$I$328)</f>
        <v>0</v>
      </c>
      <c r="E333" s="21">
        <f t="shared" si="11"/>
        <v>0</v>
      </c>
      <c r="F333" s="20"/>
      <c r="G333" s="19">
        <f ca="1">+SUMIF(DIARIO!G$2:G658,"C"&amp;CxCyP!A333,DIARIO!$H$2:$H$328)</f>
        <v>0</v>
      </c>
      <c r="H333" s="19">
        <f ca="1">+SUMIF(DIARIO!G$2:G658,"C"&amp;CxCyP!A333,DIARIO!$I$2:$I$328)</f>
        <v>0</v>
      </c>
      <c r="I333" s="21">
        <f t="shared" ca="1" si="12"/>
        <v>0</v>
      </c>
    </row>
    <row r="334" spans="1:9" x14ac:dyDescent="0.25">
      <c r="A334" s="2">
        <f>+CONFIG!D334</f>
        <v>0</v>
      </c>
      <c r="B334" s="2" t="str">
        <f>+UPPER(CONFIG!E334)</f>
        <v/>
      </c>
      <c r="C334" s="19">
        <f>+SUMIF(DIARIO!G333:G659,"P"&amp;CxCyP!A334,DIARIO!$H$2:$H$328)</f>
        <v>0</v>
      </c>
      <c r="D334" s="19">
        <f>+SUMIF(DIARIO!G333:G659,"P"&amp;CxCyP!A334,DIARIO!$I$2:$I$328)</f>
        <v>0</v>
      </c>
      <c r="E334" s="21">
        <f t="shared" si="11"/>
        <v>0</v>
      </c>
      <c r="F334" s="20"/>
      <c r="G334" s="19">
        <f ca="1">+SUMIF(DIARIO!G$2:G659,"C"&amp;CxCyP!A334,DIARIO!$H$2:$H$328)</f>
        <v>0</v>
      </c>
      <c r="H334" s="19">
        <f ca="1">+SUMIF(DIARIO!G$2:G659,"C"&amp;CxCyP!A334,DIARIO!$I$2:$I$328)</f>
        <v>0</v>
      </c>
      <c r="I334" s="21">
        <f t="shared" ca="1" si="12"/>
        <v>0</v>
      </c>
    </row>
    <row r="335" spans="1:9" x14ac:dyDescent="0.25">
      <c r="A335" s="2">
        <f>+CONFIG!D335</f>
        <v>0</v>
      </c>
      <c r="B335" s="2" t="str">
        <f>+UPPER(CONFIG!E335)</f>
        <v/>
      </c>
      <c r="C335" s="19">
        <f>+SUMIF(DIARIO!G334:G660,"P"&amp;CxCyP!A335,DIARIO!$H$2:$H$328)</f>
        <v>0</v>
      </c>
      <c r="D335" s="19">
        <f>+SUMIF(DIARIO!G334:G660,"P"&amp;CxCyP!A335,DIARIO!$I$2:$I$328)</f>
        <v>0</v>
      </c>
      <c r="E335" s="21">
        <f t="shared" si="11"/>
        <v>0</v>
      </c>
      <c r="F335" s="20"/>
      <c r="G335" s="19">
        <f ca="1">+SUMIF(DIARIO!G$2:G660,"C"&amp;CxCyP!A335,DIARIO!$H$2:$H$328)</f>
        <v>0</v>
      </c>
      <c r="H335" s="19">
        <f ca="1">+SUMIF(DIARIO!G$2:G660,"C"&amp;CxCyP!A335,DIARIO!$I$2:$I$328)</f>
        <v>0</v>
      </c>
      <c r="I335" s="21">
        <f t="shared" ca="1" si="12"/>
        <v>0</v>
      </c>
    </row>
    <row r="336" spans="1:9" x14ac:dyDescent="0.25">
      <c r="A336" s="2">
        <f>+CONFIG!D336</f>
        <v>0</v>
      </c>
      <c r="B336" s="2" t="str">
        <f>+UPPER(CONFIG!E336)</f>
        <v/>
      </c>
      <c r="C336" s="19">
        <f>+SUMIF(DIARIO!G335:G661,"P"&amp;CxCyP!A336,DIARIO!$H$2:$H$328)</f>
        <v>0</v>
      </c>
      <c r="D336" s="19">
        <f>+SUMIF(DIARIO!G335:G661,"P"&amp;CxCyP!A336,DIARIO!$I$2:$I$328)</f>
        <v>0</v>
      </c>
      <c r="E336" s="21">
        <f t="shared" si="11"/>
        <v>0</v>
      </c>
      <c r="F336" s="20"/>
      <c r="G336" s="19">
        <f ca="1">+SUMIF(DIARIO!G$2:G661,"C"&amp;CxCyP!A336,DIARIO!$H$2:$H$328)</f>
        <v>0</v>
      </c>
      <c r="H336" s="19">
        <f ca="1">+SUMIF(DIARIO!G$2:G661,"C"&amp;CxCyP!A336,DIARIO!$I$2:$I$328)</f>
        <v>0</v>
      </c>
      <c r="I336" s="21">
        <f t="shared" ca="1" si="12"/>
        <v>0</v>
      </c>
    </row>
    <row r="337" spans="1:9" x14ac:dyDescent="0.25">
      <c r="A337" s="2">
        <f>+CONFIG!D337</f>
        <v>0</v>
      </c>
      <c r="B337" s="2" t="str">
        <f>+UPPER(CONFIG!E337)</f>
        <v/>
      </c>
      <c r="C337" s="19">
        <f>+SUMIF(DIARIO!G336:G662,"P"&amp;CxCyP!A337,DIARIO!$H$2:$H$328)</f>
        <v>0</v>
      </c>
      <c r="D337" s="19">
        <f>+SUMIF(DIARIO!G336:G662,"P"&amp;CxCyP!A337,DIARIO!$I$2:$I$328)</f>
        <v>0</v>
      </c>
      <c r="E337" s="21">
        <f t="shared" si="11"/>
        <v>0</v>
      </c>
      <c r="F337" s="20"/>
      <c r="G337" s="19">
        <f ca="1">+SUMIF(DIARIO!G$2:G662,"C"&amp;CxCyP!A337,DIARIO!$H$2:$H$328)</f>
        <v>0</v>
      </c>
      <c r="H337" s="19">
        <f ca="1">+SUMIF(DIARIO!G$2:G662,"C"&amp;CxCyP!A337,DIARIO!$I$2:$I$328)</f>
        <v>0</v>
      </c>
      <c r="I337" s="21">
        <f t="shared" ca="1" si="12"/>
        <v>0</v>
      </c>
    </row>
    <row r="338" spans="1:9" x14ac:dyDescent="0.25">
      <c r="A338" s="2">
        <f>+CONFIG!D338</f>
        <v>0</v>
      </c>
      <c r="B338" s="2" t="str">
        <f>+UPPER(CONFIG!E338)</f>
        <v/>
      </c>
      <c r="C338" s="19">
        <f>+SUMIF(DIARIO!G337:G663,"P"&amp;CxCyP!A338,DIARIO!$H$2:$H$328)</f>
        <v>0</v>
      </c>
      <c r="D338" s="19">
        <f>+SUMIF(DIARIO!G337:G663,"P"&amp;CxCyP!A338,DIARIO!$I$2:$I$328)</f>
        <v>0</v>
      </c>
      <c r="E338" s="21">
        <f t="shared" si="11"/>
        <v>0</v>
      </c>
      <c r="F338" s="20"/>
      <c r="G338" s="19">
        <f ca="1">+SUMIF(DIARIO!G$2:G663,"C"&amp;CxCyP!A338,DIARIO!$H$2:$H$328)</f>
        <v>0</v>
      </c>
      <c r="H338" s="19">
        <f ca="1">+SUMIF(DIARIO!G$2:G663,"C"&amp;CxCyP!A338,DIARIO!$I$2:$I$328)</f>
        <v>0</v>
      </c>
      <c r="I338" s="21">
        <f t="shared" ca="1" si="12"/>
        <v>0</v>
      </c>
    </row>
    <row r="339" spans="1:9" x14ac:dyDescent="0.25">
      <c r="A339" s="2">
        <f>+CONFIG!D339</f>
        <v>0</v>
      </c>
      <c r="B339" s="2" t="str">
        <f>+UPPER(CONFIG!E339)</f>
        <v/>
      </c>
      <c r="C339" s="19">
        <f>+SUMIF(DIARIO!G338:G664,"P"&amp;CxCyP!A339,DIARIO!$H$2:$H$328)</f>
        <v>0</v>
      </c>
      <c r="D339" s="19">
        <f>+SUMIF(DIARIO!G338:G664,"P"&amp;CxCyP!A339,DIARIO!$I$2:$I$328)</f>
        <v>0</v>
      </c>
      <c r="E339" s="21">
        <f t="shared" si="11"/>
        <v>0</v>
      </c>
      <c r="F339" s="20"/>
      <c r="G339" s="19">
        <f ca="1">+SUMIF(DIARIO!G$2:G664,"C"&amp;CxCyP!A339,DIARIO!$H$2:$H$328)</f>
        <v>0</v>
      </c>
      <c r="H339" s="19">
        <f ca="1">+SUMIF(DIARIO!G$2:G664,"C"&amp;CxCyP!A339,DIARIO!$I$2:$I$328)</f>
        <v>0</v>
      </c>
      <c r="I339" s="21">
        <f t="shared" ca="1" si="12"/>
        <v>0</v>
      </c>
    </row>
    <row r="340" spans="1:9" x14ac:dyDescent="0.25">
      <c r="A340" s="2">
        <f>+CONFIG!D340</f>
        <v>0</v>
      </c>
      <c r="B340" s="2" t="str">
        <f>+UPPER(CONFIG!E340)</f>
        <v/>
      </c>
      <c r="C340" s="19">
        <f>+SUMIF(DIARIO!G339:G665,"P"&amp;CxCyP!A340,DIARIO!$H$2:$H$328)</f>
        <v>0</v>
      </c>
      <c r="D340" s="19">
        <f>+SUMIF(DIARIO!G339:G665,"P"&amp;CxCyP!A340,DIARIO!$I$2:$I$328)</f>
        <v>0</v>
      </c>
      <c r="E340" s="21">
        <f t="shared" si="11"/>
        <v>0</v>
      </c>
      <c r="F340" s="20"/>
      <c r="G340" s="19">
        <f ca="1">+SUMIF(DIARIO!G$2:G665,"C"&amp;CxCyP!A340,DIARIO!$H$2:$H$328)</f>
        <v>0</v>
      </c>
      <c r="H340" s="19">
        <f ca="1">+SUMIF(DIARIO!G$2:G665,"C"&amp;CxCyP!A340,DIARIO!$I$2:$I$328)</f>
        <v>0</v>
      </c>
      <c r="I340" s="21">
        <f t="shared" ca="1" si="12"/>
        <v>0</v>
      </c>
    </row>
    <row r="341" spans="1:9" x14ac:dyDescent="0.25">
      <c r="A341" s="2">
        <f>+CONFIG!D341</f>
        <v>0</v>
      </c>
      <c r="B341" s="2" t="str">
        <f>+UPPER(CONFIG!E341)</f>
        <v/>
      </c>
      <c r="C341" s="19">
        <f>+SUMIF(DIARIO!G340:G666,"P"&amp;CxCyP!A341,DIARIO!$H$2:$H$328)</f>
        <v>0</v>
      </c>
      <c r="D341" s="19">
        <f>+SUMIF(DIARIO!G340:G666,"P"&amp;CxCyP!A341,DIARIO!$I$2:$I$328)</f>
        <v>0</v>
      </c>
      <c r="E341" s="21">
        <f t="shared" si="11"/>
        <v>0</v>
      </c>
      <c r="F341" s="20"/>
      <c r="G341" s="19">
        <f ca="1">+SUMIF(DIARIO!G$2:G666,"C"&amp;CxCyP!A341,DIARIO!$H$2:$H$328)</f>
        <v>0</v>
      </c>
      <c r="H341" s="19">
        <f ca="1">+SUMIF(DIARIO!G$2:G666,"C"&amp;CxCyP!A341,DIARIO!$I$2:$I$328)</f>
        <v>0</v>
      </c>
      <c r="I341" s="21">
        <f t="shared" ca="1" si="12"/>
        <v>0</v>
      </c>
    </row>
    <row r="342" spans="1:9" x14ac:dyDescent="0.25">
      <c r="A342" s="2">
        <f>+CONFIG!D342</f>
        <v>0</v>
      </c>
      <c r="B342" s="2" t="str">
        <f>+UPPER(CONFIG!E342)</f>
        <v/>
      </c>
      <c r="C342" s="19">
        <f>+SUMIF(DIARIO!G341:G667,"P"&amp;CxCyP!A342,DIARIO!$H$2:$H$328)</f>
        <v>0</v>
      </c>
      <c r="D342" s="19">
        <f>+SUMIF(DIARIO!G341:G667,"P"&amp;CxCyP!A342,DIARIO!$I$2:$I$328)</f>
        <v>0</v>
      </c>
      <c r="E342" s="21">
        <f t="shared" si="11"/>
        <v>0</v>
      </c>
      <c r="F342" s="20"/>
      <c r="G342" s="19">
        <f ca="1">+SUMIF(DIARIO!G$2:G667,"C"&amp;CxCyP!A342,DIARIO!$H$2:$H$328)</f>
        <v>0</v>
      </c>
      <c r="H342" s="19">
        <f ca="1">+SUMIF(DIARIO!G$2:G667,"C"&amp;CxCyP!A342,DIARIO!$I$2:$I$328)</f>
        <v>0</v>
      </c>
      <c r="I342" s="21">
        <f t="shared" ca="1" si="12"/>
        <v>0</v>
      </c>
    </row>
    <row r="343" spans="1:9" x14ac:dyDescent="0.25">
      <c r="A343" s="2">
        <f>+CONFIG!D343</f>
        <v>0</v>
      </c>
      <c r="B343" s="2" t="str">
        <f>+UPPER(CONFIG!E343)</f>
        <v/>
      </c>
      <c r="C343" s="19">
        <f>+SUMIF(DIARIO!G342:G668,"P"&amp;CxCyP!A343,DIARIO!$H$2:$H$328)</f>
        <v>0</v>
      </c>
      <c r="D343" s="19">
        <f>+SUMIF(DIARIO!G342:G668,"P"&amp;CxCyP!A343,DIARIO!$I$2:$I$328)</f>
        <v>0</v>
      </c>
      <c r="E343" s="21">
        <f t="shared" si="11"/>
        <v>0</v>
      </c>
      <c r="F343" s="20"/>
      <c r="G343" s="19">
        <f ca="1">+SUMIF(DIARIO!G$2:G668,"C"&amp;CxCyP!A343,DIARIO!$H$2:$H$328)</f>
        <v>0</v>
      </c>
      <c r="H343" s="19">
        <f ca="1">+SUMIF(DIARIO!G$2:G668,"C"&amp;CxCyP!A343,DIARIO!$I$2:$I$328)</f>
        <v>0</v>
      </c>
      <c r="I343" s="21">
        <f t="shared" ca="1" si="12"/>
        <v>0</v>
      </c>
    </row>
    <row r="344" spans="1:9" x14ac:dyDescent="0.25">
      <c r="A344" s="2">
        <f>+CONFIG!D344</f>
        <v>0</v>
      </c>
      <c r="B344" s="2" t="str">
        <f>+UPPER(CONFIG!E344)</f>
        <v/>
      </c>
      <c r="C344" s="19">
        <f>+SUMIF(DIARIO!G343:G669,"P"&amp;CxCyP!A344,DIARIO!$H$2:$H$328)</f>
        <v>0</v>
      </c>
      <c r="D344" s="19">
        <f>+SUMIF(DIARIO!G343:G669,"P"&amp;CxCyP!A344,DIARIO!$I$2:$I$328)</f>
        <v>0</v>
      </c>
      <c r="E344" s="21">
        <f t="shared" si="11"/>
        <v>0</v>
      </c>
      <c r="F344" s="20"/>
      <c r="G344" s="19">
        <f ca="1">+SUMIF(DIARIO!G$2:G669,"C"&amp;CxCyP!A344,DIARIO!$H$2:$H$328)</f>
        <v>0</v>
      </c>
      <c r="H344" s="19">
        <f ca="1">+SUMIF(DIARIO!G$2:G669,"C"&amp;CxCyP!A344,DIARIO!$I$2:$I$328)</f>
        <v>0</v>
      </c>
      <c r="I344" s="21">
        <f t="shared" ca="1" si="12"/>
        <v>0</v>
      </c>
    </row>
    <row r="345" spans="1:9" x14ac:dyDescent="0.25">
      <c r="A345" s="2">
        <f>+CONFIG!D345</f>
        <v>0</v>
      </c>
      <c r="B345" s="2" t="str">
        <f>+UPPER(CONFIG!E345)</f>
        <v/>
      </c>
      <c r="C345" s="19">
        <f>+SUMIF(DIARIO!G344:G670,"P"&amp;CxCyP!A345,DIARIO!$H$2:$H$328)</f>
        <v>0</v>
      </c>
      <c r="D345" s="19">
        <f>+SUMIF(DIARIO!G344:G670,"P"&amp;CxCyP!A345,DIARIO!$I$2:$I$328)</f>
        <v>0</v>
      </c>
      <c r="E345" s="21">
        <f t="shared" si="11"/>
        <v>0</v>
      </c>
      <c r="F345" s="20"/>
      <c r="G345" s="19">
        <f ca="1">+SUMIF(DIARIO!G$2:G670,"C"&amp;CxCyP!A345,DIARIO!$H$2:$H$328)</f>
        <v>0</v>
      </c>
      <c r="H345" s="19">
        <f ca="1">+SUMIF(DIARIO!G$2:G670,"C"&amp;CxCyP!A345,DIARIO!$I$2:$I$328)</f>
        <v>0</v>
      </c>
      <c r="I345" s="21">
        <f t="shared" ca="1" si="12"/>
        <v>0</v>
      </c>
    </row>
    <row r="346" spans="1:9" x14ac:dyDescent="0.25">
      <c r="A346" s="2">
        <f>+CONFIG!D346</f>
        <v>0</v>
      </c>
      <c r="B346" s="2" t="str">
        <f>+UPPER(CONFIG!E346)</f>
        <v/>
      </c>
      <c r="C346" s="19">
        <f>+SUMIF(DIARIO!G345:G671,"P"&amp;CxCyP!A346,DIARIO!$H$2:$H$328)</f>
        <v>0</v>
      </c>
      <c r="D346" s="19">
        <f>+SUMIF(DIARIO!G345:G671,"P"&amp;CxCyP!A346,DIARIO!$I$2:$I$328)</f>
        <v>0</v>
      </c>
      <c r="E346" s="21">
        <f t="shared" si="11"/>
        <v>0</v>
      </c>
      <c r="F346" s="20"/>
      <c r="G346" s="19">
        <f ca="1">+SUMIF(DIARIO!G$2:G671,"C"&amp;CxCyP!A346,DIARIO!$H$2:$H$328)</f>
        <v>0</v>
      </c>
      <c r="H346" s="19">
        <f ca="1">+SUMIF(DIARIO!G$2:G671,"C"&amp;CxCyP!A346,DIARIO!$I$2:$I$328)</f>
        <v>0</v>
      </c>
      <c r="I346" s="21">
        <f t="shared" ca="1" si="12"/>
        <v>0</v>
      </c>
    </row>
    <row r="347" spans="1:9" x14ac:dyDescent="0.25">
      <c r="A347" s="2">
        <f>+CONFIG!D347</f>
        <v>0</v>
      </c>
      <c r="B347" s="2" t="str">
        <f>+UPPER(CONFIG!E347)</f>
        <v/>
      </c>
      <c r="C347" s="19">
        <f>+SUMIF(DIARIO!G346:G672,"P"&amp;CxCyP!A347,DIARIO!$H$2:$H$328)</f>
        <v>0</v>
      </c>
      <c r="D347" s="19">
        <f>+SUMIF(DIARIO!G346:G672,"P"&amp;CxCyP!A347,DIARIO!$I$2:$I$328)</f>
        <v>0</v>
      </c>
      <c r="E347" s="21">
        <f t="shared" si="11"/>
        <v>0</v>
      </c>
      <c r="F347" s="20"/>
      <c r="G347" s="19">
        <f ca="1">+SUMIF(DIARIO!G$2:G672,"C"&amp;CxCyP!A347,DIARIO!$H$2:$H$328)</f>
        <v>0</v>
      </c>
      <c r="H347" s="19">
        <f ca="1">+SUMIF(DIARIO!G$2:G672,"C"&amp;CxCyP!A347,DIARIO!$I$2:$I$328)</f>
        <v>0</v>
      </c>
      <c r="I347" s="21">
        <f t="shared" ca="1" si="12"/>
        <v>0</v>
      </c>
    </row>
    <row r="348" spans="1:9" x14ac:dyDescent="0.25">
      <c r="A348" s="2">
        <f>+CONFIG!D348</f>
        <v>0</v>
      </c>
      <c r="B348" s="2" t="str">
        <f>+UPPER(CONFIG!E348)</f>
        <v/>
      </c>
      <c r="C348" s="19">
        <f>+SUMIF(DIARIO!G347:G673,"P"&amp;CxCyP!A348,DIARIO!$H$2:$H$328)</f>
        <v>0</v>
      </c>
      <c r="D348" s="19">
        <f>+SUMIF(DIARIO!G347:G673,"P"&amp;CxCyP!A348,DIARIO!$I$2:$I$328)</f>
        <v>0</v>
      </c>
      <c r="E348" s="21">
        <f t="shared" si="11"/>
        <v>0</v>
      </c>
      <c r="F348" s="20"/>
      <c r="G348" s="19">
        <f ca="1">+SUMIF(DIARIO!G$2:G673,"C"&amp;CxCyP!A348,DIARIO!$H$2:$H$328)</f>
        <v>0</v>
      </c>
      <c r="H348" s="19">
        <f ca="1">+SUMIF(DIARIO!G$2:G673,"C"&amp;CxCyP!A348,DIARIO!$I$2:$I$328)</f>
        <v>0</v>
      </c>
      <c r="I348" s="21">
        <f t="shared" ca="1" si="12"/>
        <v>0</v>
      </c>
    </row>
    <row r="349" spans="1:9" x14ac:dyDescent="0.25">
      <c r="A349" s="2">
        <f>+CONFIG!D349</f>
        <v>0</v>
      </c>
      <c r="B349" s="2" t="str">
        <f>+UPPER(CONFIG!E349)</f>
        <v/>
      </c>
      <c r="C349" s="19">
        <f>+SUMIF(DIARIO!G348:G674,"P"&amp;CxCyP!A349,DIARIO!$H$2:$H$328)</f>
        <v>0</v>
      </c>
      <c r="D349" s="19">
        <f>+SUMIF(DIARIO!G348:G674,"P"&amp;CxCyP!A349,DIARIO!$I$2:$I$328)</f>
        <v>0</v>
      </c>
      <c r="E349" s="21">
        <f t="shared" si="11"/>
        <v>0</v>
      </c>
      <c r="F349" s="20"/>
      <c r="G349" s="19">
        <f ca="1">+SUMIF(DIARIO!G$2:G674,"C"&amp;CxCyP!A349,DIARIO!$H$2:$H$328)</f>
        <v>0</v>
      </c>
      <c r="H349" s="19">
        <f ca="1">+SUMIF(DIARIO!G$2:G674,"C"&amp;CxCyP!A349,DIARIO!$I$2:$I$328)</f>
        <v>0</v>
      </c>
      <c r="I349" s="21">
        <f t="shared" ca="1" si="12"/>
        <v>0</v>
      </c>
    </row>
    <row r="350" spans="1:9" x14ac:dyDescent="0.25">
      <c r="A350" s="2">
        <f>+CONFIG!D350</f>
        <v>0</v>
      </c>
      <c r="B350" s="2" t="str">
        <f>+UPPER(CONFIG!E350)</f>
        <v/>
      </c>
      <c r="C350" s="19">
        <f>+SUMIF(DIARIO!G349:G675,"P"&amp;CxCyP!A350,DIARIO!$H$2:$H$328)</f>
        <v>0</v>
      </c>
      <c r="D350" s="19">
        <f>+SUMIF(DIARIO!G349:G675,"P"&amp;CxCyP!A350,DIARIO!$I$2:$I$328)</f>
        <v>0</v>
      </c>
      <c r="E350" s="21">
        <f t="shared" si="11"/>
        <v>0</v>
      </c>
      <c r="F350" s="20"/>
      <c r="G350" s="19">
        <f ca="1">+SUMIF(DIARIO!G$2:G675,"C"&amp;CxCyP!A350,DIARIO!$H$2:$H$328)</f>
        <v>0</v>
      </c>
      <c r="H350" s="19">
        <f ca="1">+SUMIF(DIARIO!G$2:G675,"C"&amp;CxCyP!A350,DIARIO!$I$2:$I$328)</f>
        <v>0</v>
      </c>
      <c r="I350" s="21">
        <f t="shared" ca="1" si="12"/>
        <v>0</v>
      </c>
    </row>
  </sheetData>
  <mergeCells count="2">
    <mergeCell ref="C1:E1"/>
    <mergeCell ref="G1:I1"/>
  </mergeCells>
  <conditionalFormatting sqref="E3:E350">
    <cfRule type="cellIs" dxfId="6" priority="7" operator="lessThan">
      <formula>0</formula>
    </cfRule>
  </conditionalFormatting>
  <conditionalFormatting sqref="I3:I350">
    <cfRule type="cellIs" dxfId="5" priority="2" operator="lessThan">
      <formula>0</formula>
    </cfRule>
    <cfRule type="cellIs" dxfId="4" priority="3" operator="lessThan">
      <formula>-500</formula>
    </cfRule>
    <cfRule type="cellIs" dxfId="3" priority="4" operator="lessThan">
      <formula>0</formula>
    </cfRule>
    <cfRule type="cellIs" dxfId="2" priority="5" operator="lessThan">
      <formula>-500</formula>
    </cfRule>
    <cfRule type="cellIs" dxfId="1" priority="6" operator="lessThan">
      <formula>0</formula>
    </cfRule>
  </conditionalFormatting>
  <conditionalFormatting sqref="I3:I350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CONFIG</vt:lpstr>
      <vt:lpstr>DIARIO</vt:lpstr>
      <vt:lpstr>BALANCE</vt:lpstr>
      <vt:lpstr>BODEGA</vt:lpstr>
      <vt:lpstr>CxCyP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FELIPEFARAH</cp:lastModifiedBy>
  <dcterms:created xsi:type="dcterms:W3CDTF">2013-09-03T13:33:01Z</dcterms:created>
  <dcterms:modified xsi:type="dcterms:W3CDTF">2013-09-12T04:09:44Z</dcterms:modified>
</cp:coreProperties>
</file>